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11.xml" ContentType="application/vnd.openxmlformats-officedocument.drawingml.chartshapes+xml"/>
  <Override PartName="/xl/drawings/drawing25.xml" ContentType="application/vnd.openxmlformats-officedocument.drawingml.chartshapes+xml"/>
  <Override PartName="/xl/drawings/drawing23.xml" ContentType="application/vnd.openxmlformats-officedocument.drawingml.chartshapes+xml"/>
  <Override PartName="/xl/drawings/drawing27.xml" ContentType="application/vnd.openxmlformats-officedocument.drawingml.chartshapes+xml"/>
  <Override PartName="/xl/drawings/drawing52.xml" ContentType="application/vnd.openxmlformats-officedocument.drawingml.chartshapes+xml"/>
  <Override PartName="/xl/drawings/drawing21.xml" ContentType="application/vnd.openxmlformats-officedocument.drawingml.chartshapes+xml"/>
  <Override PartName="/xl/drawings/drawing49.xml" ContentType="application/vnd.openxmlformats-officedocument.drawingml.chartshapes+xml"/>
  <Override PartName="/xl/workbook.xml" ContentType="application/vnd.openxmlformats-officedocument.spreadsheetml.sheet.main+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4.xml" ContentType="application/vnd.ms-office.chartcolorstyle+xml"/>
  <Override PartName="/xl/drawings/drawing47.xml" ContentType="application/vnd.openxmlformats-officedocument.drawing+xml"/>
  <Override PartName="/xl/charts/chart42.xml" ContentType="application/vnd.openxmlformats-officedocument.drawingml.chart+xml"/>
  <Override PartName="/xl/drawings/drawing48.xml" ContentType="application/vnd.openxmlformats-officedocument.drawing+xml"/>
  <Override PartName="/xl/charts/chart43.xml" ContentType="application/vnd.openxmlformats-officedocument.drawingml.chart+xml"/>
  <Override PartName="/xl/theme/themeOverride7.xml" ContentType="application/vnd.openxmlformats-officedocument.themeOverride+xml"/>
  <Override PartName="/xl/worksheets/sheet5.xml" ContentType="application/vnd.openxmlformats-officedocument.spreadsheetml.worksheet+xml"/>
  <Override PartName="/xl/drawings/drawing50.xml" ContentType="application/vnd.openxmlformats-officedocument.drawing+xml"/>
  <Override PartName="/xl/charts/style4.xml" ContentType="application/vnd.ms-office.chartstyle+xml"/>
  <Override PartName="/xl/charts/chart41.xml" ContentType="application/vnd.openxmlformats-officedocument.drawingml.chart+xml"/>
  <Override PartName="/xl/drawings/drawing46.xml" ContentType="application/vnd.openxmlformats-officedocument.drawing+xml"/>
  <Override PartName="/xl/charts/chart38.xml" ContentType="application/vnd.openxmlformats-officedocument.drawingml.chart+xml"/>
  <Override PartName="/xl/drawings/drawing44.xml" ContentType="application/vnd.openxmlformats-officedocument.drawing+xml"/>
  <Override PartName="/xl/charts/chart39.xml" ContentType="application/vnd.openxmlformats-officedocument.drawingml.chart+xml"/>
  <Override PartName="/xl/theme/themeOverride5.xml" ContentType="application/vnd.openxmlformats-officedocument.themeOverride+xml"/>
  <Override PartName="/xl/drawings/drawing45.xml" ContentType="application/vnd.openxmlformats-officedocument.drawing+xml"/>
  <Override PartName="/xl/charts/chart40.xml" ContentType="application/vnd.openxmlformats-officedocument.drawingml.chart+xml"/>
  <Override PartName="/xl/worksheets/sheet1.xml" ContentType="application/vnd.openxmlformats-officedocument.spreadsheetml.worksheet+xml"/>
  <Override PartName="/xl/charts/chart4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5.xml" ContentType="application/vnd.openxmlformats-officedocument.drawing+xml"/>
  <Override PartName="/xl/charts/chart4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6.xml" ContentType="application/vnd.openxmlformats-officedocument.drawing+xml"/>
  <Override PartName="/xl/charts/chart49.xml" ContentType="application/vnd.openxmlformats-officedocument.drawingml.chart+xml"/>
  <Override PartName="/xl/charts/style8.xml" ContentType="application/vnd.ms-office.chartstyle+xml"/>
  <Override PartName="/xl/charts/colors8.xml" ContentType="application/vnd.ms-office.chartcolorstyle+xml"/>
  <Override PartName="/xl/charts/chart47.xml" ContentType="application/vnd.openxmlformats-officedocument.drawingml.chart+xml"/>
  <Override PartName="/xl/drawings/drawing54.xml" ContentType="application/vnd.openxmlformats-officedocument.drawing+xml"/>
  <Override PartName="/xl/charts/colors6.xml" ContentType="application/vnd.ms-office.chartcolorstyle+xml"/>
  <Override PartName="/xl/drawings/drawing51.xml" ContentType="application/vnd.openxmlformats-officedocument.drawing+xml"/>
  <Override PartName="/xl/charts/chart45.xml" ContentType="application/vnd.openxmlformats-officedocument.drawingml.chart+xml"/>
  <Override PartName="/xl/theme/themeOverride8.xml" ContentType="application/vnd.openxmlformats-officedocument.themeOverride+xml"/>
  <Override PartName="/xl/worksheets/sheet4.xml" ContentType="application/vnd.openxmlformats-officedocument.spreadsheetml.worksheet+xml"/>
  <Override PartName="/xl/drawings/drawing53.xml" ContentType="application/vnd.openxmlformats-officedocument.drawing+xml"/>
  <Override PartName="/xl/charts/chart46.xml" ContentType="application/vnd.openxmlformats-officedocument.drawingml.chart+xml"/>
  <Override PartName="/xl/charts/style6.xml" ContentType="application/vnd.ms-office.chartstyle+xml"/>
  <Override PartName="/xl/drawings/drawing43.xml" ContentType="application/vnd.openxmlformats-officedocument.drawing+xml"/>
  <Override PartName="/xl/theme/themeOverride6.xml" ContentType="application/vnd.openxmlformats-officedocument.themeOverride+xml"/>
  <Override PartName="/xl/charts/chart37.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theme/themeOverride1.xml" ContentType="application/vnd.openxmlformats-officedocument.themeOverride+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theme/themeOverride2.xml" ContentType="application/vnd.openxmlformats-officedocument.themeOverride+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harts/chart16.xml" ContentType="application/vnd.openxmlformats-officedocument.drawingml.chart+xml"/>
  <Override PartName="/xl/charts/chart12.xml" ContentType="application/vnd.openxmlformats-officedocument.drawingml.chart+xml"/>
  <Override PartName="/xl/drawings/drawing31.xml" ContentType="application/vnd.openxmlformats-officedocument.drawing+xml"/>
  <Override PartName="/xl/drawings/drawing37.xml" ContentType="application/vnd.openxmlformats-officedocument.drawing+xml"/>
  <Override PartName="/xl/charts/chart31.xml" ContentType="application/vnd.openxmlformats-officedocument.drawingml.chart+xml"/>
  <Override PartName="/xl/drawings/drawing36.xml" ContentType="application/vnd.openxmlformats-officedocument.drawing+xml"/>
  <Override PartName="/xl/charts/chart30.xml" ContentType="application/vnd.openxmlformats-officedocument.drawingml.chart+xml"/>
  <Override PartName="/xl/drawings/drawing35.xml" ContentType="application/vnd.openxmlformats-officedocument.drawing+xml"/>
  <Override PartName="/xl/charts/chart32.xml" ContentType="application/vnd.openxmlformats-officedocument.drawingml.chart+xml"/>
  <Override PartName="/xl/charts/chart23.xml" ContentType="application/vnd.openxmlformats-officedocument.drawingml.chart+xml"/>
  <Override PartName="/xl/drawings/drawing28.xml" ContentType="application/vnd.openxmlformats-officedocument.drawing+xml"/>
  <Override PartName="/xl/worksheets/sheet6.xml" ContentType="application/vnd.openxmlformats-officedocument.spreadsheetml.worksheet+xml"/>
  <Override PartName="/xl/drawings/drawing39.xml" ContentType="application/vnd.openxmlformats-officedocument.drawing+xml"/>
  <Override PartName="/xl/charts/chart33.xml" ContentType="application/vnd.openxmlformats-officedocument.drawingml.chart+xml"/>
  <Override PartName="/xl/charts/chart26.xml" ContentType="application/vnd.openxmlformats-officedocument.drawingml.chart+xml"/>
  <Override PartName="/xl/charts/chart29.xml" ContentType="application/vnd.openxmlformats-officedocument.drawingml.chart+xml"/>
  <Override PartName="/xl/drawings/drawing34.xml" ContentType="application/vnd.openxmlformats-officedocument.drawing+xml"/>
  <Override PartName="/xl/charts/chart28.xml" ContentType="application/vnd.openxmlformats-officedocument.drawingml.chart+xml"/>
  <Override PartName="/xl/drawings/drawing30.xml" ContentType="application/vnd.openxmlformats-officedocument.drawing+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drawings/drawing32.xml" ContentType="application/vnd.openxmlformats-officedocument.drawing+xml"/>
  <Override PartName="/xl/charts/chart24.xml" ContentType="application/vnd.openxmlformats-officedocument.drawingml.chart+xml"/>
  <Override PartName="/xl/drawings/drawing33.xml" ContentType="application/vnd.openxmlformats-officedocument.drawing+xml"/>
  <Override PartName="/xl/theme/themeOverride3.xml" ContentType="application/vnd.openxmlformats-officedocument.themeOverride+xml"/>
  <Override PartName="/xl/charts/chart27.xml" ContentType="application/vnd.openxmlformats-officedocument.drawingml.chart+xml"/>
  <Override PartName="/xl/drawings/drawing29.xml" ContentType="application/vnd.openxmlformats-officedocument.drawing+xml"/>
  <Override PartName="/xl/charts/chart22.xml" ContentType="application/vnd.openxmlformats-officedocument.drawingml.chart+xml"/>
  <Override PartName="/xl/drawings/drawing38.xml" ContentType="application/vnd.openxmlformats-officedocument.drawing+xml"/>
  <Override PartName="/xl/drawings/drawing26.xml" ContentType="application/vnd.openxmlformats-officedocument.drawing+xml"/>
  <Override PartName="/xl/drawings/drawing41.xml" ContentType="application/vnd.openxmlformats-officedocument.drawing+xml"/>
  <Override PartName="/xl/charts/chart18.xml" ContentType="application/vnd.openxmlformats-officedocument.drawingml.chart+xml"/>
  <Override PartName="/xl/charts/chart34.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19.xml" ContentType="application/vnd.openxmlformats-officedocument.drawing+xml"/>
  <Override PartName="/xl/charts/chart36.xml" ContentType="application/vnd.openxmlformats-officedocument.drawingml.chart+xml"/>
  <Override PartName="/xl/charts/colors1.xml" ContentType="application/vnd.ms-office.chartcolorstyle+xml"/>
  <Override PartName="/xl/drawings/drawing42.xml" ContentType="application/vnd.openxmlformats-officedocument.drawing+xml"/>
  <Override PartName="/xl/drawings/drawing18.xml" ContentType="application/vnd.openxmlformats-officedocument.drawing+xml"/>
  <Override PartName="/xl/charts/chart17.xml" ContentType="application/vnd.openxmlformats-officedocument.drawingml.chart+xml"/>
  <Override PartName="/xl/charts/style1.xml" ContentType="application/vnd.ms-office.chartstyle+xml"/>
  <Override PartName="/xl/worksheets/sheet9.xml" ContentType="application/vnd.openxmlformats-officedocument.spreadsheetml.worksheet+xml"/>
  <Override PartName="/xl/theme/themeOverride4.xml" ContentType="application/vnd.openxmlformats-officedocument.themeOverride+xml"/>
  <Override PartName="/xl/worksheets/sheet7.xml" ContentType="application/vnd.openxmlformats-officedocument.spreadsheetml.worksheet+xml"/>
  <Override PartName="/xl/charts/chart21.xml" ContentType="application/vnd.openxmlformats-officedocument.drawingml.chart+xml"/>
  <Override PartName="/xl/drawings/drawing40.xml" ContentType="application/vnd.openxmlformats-officedocument.drawing+xml"/>
  <Override PartName="/xl/drawings/drawing22.xml" ContentType="application/vnd.openxmlformats-officedocument.drawing+xml"/>
  <Override PartName="/xl/worksheets/sheet8.xml" ContentType="application/vnd.openxmlformats-officedocument.spreadsheetml.worksheet+xml"/>
  <Override PartName="/xl/drawings/drawing24.xml" ContentType="application/vnd.openxmlformats-officedocument.drawing+xml"/>
  <Override PartName="/xl/charts/chart20.xml" ContentType="application/vnd.openxmlformats-officedocument.drawingml.chart+xml"/>
  <Override PartName="/xl/charts/chart35.xml" ContentType="application/vnd.openxmlformats-officedocument.drawingml.chart+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tables/table7.xml" ContentType="application/vnd.openxmlformats-officedocument.spreadsheetml.table+xml"/>
  <Override PartName="/xl/tables/table1.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FORECASTING TEAM\MP program 2023Q1\MP program 2023Q1 ang\"/>
    </mc:Choice>
  </mc:AlternateContent>
  <bookViews>
    <workbookView xWindow="-120" yWindow="-120" windowWidth="29040" windowHeight="15720" tabRatio="891"/>
  </bookViews>
  <sheets>
    <sheet name="List" sheetId="70" r:id="rId1"/>
    <sheet name="Chart 1" sheetId="228" r:id="rId2"/>
    <sheet name="Chart 2" sheetId="2" r:id="rId3"/>
    <sheet name="Chart 3" sheetId="267" r:id="rId4"/>
    <sheet name="Chart 4 " sheetId="268" r:id="rId5"/>
    <sheet name="Chart 5" sheetId="269" r:id="rId6"/>
    <sheet name="Chart 6" sheetId="270" r:id="rId7"/>
    <sheet name="Chart 7" sheetId="271" r:id="rId8"/>
    <sheet name="Chart 8" sheetId="272" r:id="rId9"/>
    <sheet name="Chart 9" sheetId="273" r:id="rId10"/>
    <sheet name="Chart 10" sheetId="229" r:id="rId11"/>
    <sheet name="Chart 11" sheetId="266" r:id="rId12"/>
    <sheet name="Chart 12" sheetId="283" r:id="rId13"/>
    <sheet name="Chart 13" sheetId="282" r:id="rId14"/>
    <sheet name="Chart 14" sheetId="284" r:id="rId15"/>
    <sheet name="Chart 15" sheetId="286" r:id="rId16"/>
    <sheet name="Chart 16" sheetId="8" r:id="rId17"/>
    <sheet name="Chart 17" sheetId="10" r:id="rId18"/>
    <sheet name="Chart 18" sheetId="210" r:id="rId19"/>
    <sheet name="Chart 19" sheetId="142" r:id="rId20"/>
    <sheet name="Chart 20" sheetId="11" r:id="rId21"/>
    <sheet name="Chart 21" sheetId="65" r:id="rId22"/>
    <sheet name="Chart 22" sheetId="19" r:id="rId23"/>
    <sheet name="Chart 23" sheetId="20" r:id="rId24"/>
    <sheet name="Chart 24" sheetId="179" r:id="rId25"/>
    <sheet name="Chart 25" sheetId="180" r:id="rId26"/>
    <sheet name="Chart 26" sheetId="257" r:id="rId27"/>
    <sheet name="Chart 27" sheetId="181" r:id="rId28"/>
    <sheet name="Chart 28" sheetId="274" r:id="rId29"/>
    <sheet name="Chart 29" sheetId="275" r:id="rId30"/>
    <sheet name="Chart 30" sheetId="277" r:id="rId31"/>
    <sheet name="Chart 31" sheetId="278" r:id="rId32"/>
    <sheet name="Chart 32" sheetId="279" r:id="rId33"/>
    <sheet name="Chart 33" sheetId="281" r:id="rId34"/>
    <sheet name="Chart 34" sheetId="285" r:id="rId35"/>
    <sheet name="Chart 35" sheetId="33" r:id="rId36"/>
    <sheet name="Chart 36" sheetId="34" r:id="rId37"/>
    <sheet name="Chart 37" sheetId="163" r:id="rId38"/>
    <sheet name="Chart 38" sheetId="207" r:id="rId39"/>
    <sheet name="Chart 39" sheetId="208" r:id="rId40"/>
    <sheet name="Chart 40" sheetId="39" r:id="rId41"/>
    <sheet name="Chart 41" sheetId="40" r:id="rId42"/>
    <sheet name="Chart 42" sheetId="41" r:id="rId43"/>
    <sheet name="Chart 43" sheetId="249" r:id="rId44"/>
    <sheet name="Chart 44" sheetId="247" r:id="rId45"/>
    <sheet name="Chart 45" sheetId="246" r:id="rId46"/>
    <sheet name="Chart 46" sheetId="244" r:id="rId47"/>
    <sheet name="Chart 47" sheetId="243" r:id="rId48"/>
    <sheet name="Chart 48" sheetId="242" r:id="rId49"/>
    <sheet name="Chart 49" sheetId="248" r:id="rId50"/>
    <sheet name="Table 1" sheetId="182" r:id="rId51"/>
    <sheet name="Table 2" sheetId="57" r:id="rId52"/>
    <sheet name="Table 3" sheetId="58" r:id="rId53"/>
    <sheet name="Table 4" sheetId="60" r:id="rId54"/>
    <sheet name="Table 5" sheetId="61" r:id="rId55"/>
    <sheet name="MACROECONOMIC INDICATORS" sheetId="287" r:id="rId56"/>
  </sheets>
  <externalReferences>
    <externalReference r:id="rId57"/>
    <externalReference r:id="rId58"/>
  </externalReferences>
  <definedNames>
    <definedName name="_ftn1" localSheetId="52">'Table 3'!#REF!</definedName>
    <definedName name="_ftnref1" localSheetId="52">'Table 3'!#REF!</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9" i="229" l="1"/>
  <c r="AC19" i="229"/>
  <c r="AC18" i="229"/>
  <c r="AC17" i="229"/>
  <c r="AC16" i="229"/>
  <c r="AC15" i="229"/>
  <c r="AC14" i="229"/>
  <c r="AC13" i="229"/>
  <c r="AC12" i="229"/>
  <c r="AC11" i="229"/>
  <c r="AC10" i="229"/>
  <c r="AC9" i="229"/>
  <c r="AC8" i="229"/>
  <c r="AC7" i="229"/>
  <c r="AC6" i="229"/>
  <c r="AC5" i="229"/>
  <c r="AC4" i="229"/>
  <c r="AC3" i="229"/>
  <c r="AC2" i="229"/>
  <c r="AC59" i="228"/>
  <c r="AC19" i="228"/>
  <c r="AC18" i="228"/>
  <c r="AC17" i="228"/>
  <c r="AC16" i="228"/>
  <c r="AC15" i="228"/>
  <c r="AC14" i="228"/>
  <c r="AC13" i="228"/>
  <c r="AC12" i="228"/>
  <c r="AC11" i="228"/>
  <c r="AC10" i="228"/>
  <c r="AC9" i="228"/>
  <c r="AC8" i="228"/>
  <c r="AC7" i="228"/>
  <c r="AC6" i="228"/>
  <c r="AC5" i="228"/>
  <c r="AC4" i="228"/>
  <c r="AC3" i="228"/>
  <c r="AC2" i="228"/>
  <c r="J8" i="287" l="1"/>
  <c r="K8" i="287"/>
  <c r="L8" i="287"/>
  <c r="M8" i="287"/>
  <c r="J9" i="287"/>
  <c r="K9" i="287"/>
  <c r="L9" i="287"/>
  <c r="M9" i="287"/>
  <c r="J10" i="287"/>
  <c r="K10" i="287"/>
  <c r="L10" i="287"/>
  <c r="M10" i="287"/>
  <c r="J11" i="287"/>
  <c r="K11" i="287"/>
  <c r="L11" i="287"/>
  <c r="M11" i="287"/>
  <c r="J12" i="287"/>
  <c r="K12" i="287"/>
  <c r="L12" i="287"/>
  <c r="M12" i="287"/>
  <c r="J13" i="287"/>
  <c r="K13" i="287"/>
  <c r="L13" i="287"/>
  <c r="M13" i="287"/>
  <c r="J14" i="287"/>
  <c r="K14" i="287"/>
  <c r="L14" i="287"/>
  <c r="M14" i="287"/>
  <c r="J15" i="287"/>
  <c r="K15" i="287"/>
  <c r="L15" i="287"/>
  <c r="M15" i="287"/>
  <c r="J16" i="287"/>
  <c r="K16" i="287"/>
  <c r="L16" i="287"/>
  <c r="M16" i="287"/>
  <c r="J19" i="287"/>
  <c r="K19" i="287"/>
  <c r="L19" i="287"/>
  <c r="M19" i="287"/>
  <c r="J20" i="287"/>
  <c r="K20" i="287"/>
  <c r="L20" i="287"/>
  <c r="M20" i="287"/>
  <c r="J21" i="287"/>
  <c r="K21" i="287"/>
  <c r="L21" i="287"/>
  <c r="M21" i="287"/>
  <c r="J23" i="287"/>
  <c r="K23" i="287"/>
  <c r="L23" i="287"/>
  <c r="M23" i="287"/>
  <c r="J24" i="287"/>
  <c r="K24" i="287"/>
  <c r="L24" i="287"/>
  <c r="M24" i="287"/>
  <c r="J26" i="287"/>
  <c r="K26" i="287"/>
  <c r="L26" i="287"/>
  <c r="M26" i="287"/>
  <c r="J27" i="287"/>
  <c r="K27" i="287"/>
  <c r="L27" i="287"/>
  <c r="M27" i="287"/>
  <c r="J28" i="287"/>
  <c r="K28" i="287"/>
  <c r="L28" i="287"/>
  <c r="M28" i="287"/>
  <c r="J29" i="287"/>
  <c r="K29" i="287"/>
  <c r="L29" i="287"/>
  <c r="M29" i="287"/>
  <c r="J30" i="287"/>
  <c r="K30" i="287"/>
  <c r="L30" i="287"/>
  <c r="M30" i="287"/>
  <c r="J32" i="287"/>
  <c r="K32" i="287"/>
  <c r="L32" i="287"/>
  <c r="M32" i="287"/>
  <c r="J33" i="287"/>
  <c r="K33" i="287"/>
  <c r="L33" i="287"/>
  <c r="M33" i="287"/>
  <c r="J34" i="287"/>
  <c r="K34" i="287"/>
  <c r="L34" i="287"/>
  <c r="M34" i="287"/>
  <c r="J35" i="287"/>
  <c r="K35" i="287"/>
  <c r="L35" i="287"/>
  <c r="M35" i="287"/>
  <c r="J36" i="287"/>
  <c r="K36" i="287"/>
  <c r="L36" i="287"/>
  <c r="M36" i="287"/>
  <c r="J37" i="287"/>
  <c r="K37" i="287"/>
  <c r="L37" i="287"/>
  <c r="M37" i="287"/>
  <c r="J38" i="287"/>
  <c r="K38" i="287"/>
  <c r="L38" i="287"/>
  <c r="M38" i="287"/>
  <c r="J39" i="287"/>
  <c r="K39" i="287"/>
  <c r="L39" i="287"/>
  <c r="M39" i="287"/>
  <c r="J41" i="287"/>
  <c r="K41" i="287"/>
  <c r="L41" i="287"/>
  <c r="M41" i="287"/>
  <c r="J42" i="287"/>
  <c r="K42" i="287"/>
  <c r="L42" i="287"/>
  <c r="M42" i="287"/>
  <c r="J43" i="287"/>
  <c r="K43" i="287"/>
  <c r="L43" i="287"/>
  <c r="M43" i="287"/>
  <c r="J44" i="287"/>
  <c r="K44" i="287"/>
  <c r="L44" i="287"/>
  <c r="M44" i="287"/>
  <c r="J45" i="287"/>
  <c r="K45" i="287"/>
  <c r="L45" i="287"/>
  <c r="M45" i="287"/>
  <c r="J46" i="287"/>
  <c r="K46" i="287"/>
  <c r="L46" i="287"/>
  <c r="M46" i="287"/>
  <c r="J47" i="287"/>
  <c r="K47" i="287"/>
  <c r="L47" i="287"/>
  <c r="M47" i="287"/>
  <c r="J48" i="287"/>
  <c r="K48" i="287"/>
  <c r="L48" i="287"/>
  <c r="M48" i="287"/>
  <c r="J50" i="287" l="1"/>
  <c r="K50" i="287"/>
  <c r="L50" i="287"/>
  <c r="M50" i="287"/>
  <c r="J51" i="287"/>
  <c r="K51" i="287"/>
  <c r="L51" i="287"/>
  <c r="M51" i="287"/>
  <c r="J52" i="287"/>
  <c r="K52" i="287"/>
  <c r="L52" i="287"/>
  <c r="M52" i="287"/>
  <c r="J53" i="287"/>
  <c r="K53" i="287"/>
  <c r="L53" i="287"/>
  <c r="M53" i="287"/>
  <c r="J54" i="287"/>
  <c r="K54" i="287"/>
  <c r="L54" i="287"/>
  <c r="M54" i="287"/>
  <c r="J55" i="287"/>
  <c r="K55" i="287"/>
  <c r="L55" i="287"/>
  <c r="M55" i="287"/>
  <c r="J56" i="287"/>
  <c r="K56" i="287"/>
  <c r="L56" i="287"/>
  <c r="M56" i="287"/>
  <c r="J57" i="287"/>
  <c r="K57" i="287"/>
  <c r="L57" i="287"/>
  <c r="M57" i="287"/>
  <c r="J59" i="287"/>
  <c r="K59" i="287"/>
  <c r="L59" i="287"/>
  <c r="M59" i="287"/>
  <c r="J60" i="287"/>
  <c r="K60" i="287"/>
  <c r="L60" i="287"/>
  <c r="M60" i="287"/>
  <c r="J61" i="287"/>
  <c r="K61" i="287"/>
  <c r="L61" i="287"/>
  <c r="M61" i="287"/>
  <c r="J62" i="287"/>
  <c r="K62" i="287"/>
  <c r="L62" i="287"/>
  <c r="M62" i="287"/>
  <c r="D33" i="273" l="1"/>
  <c r="D33" i="272"/>
  <c r="D33" i="271"/>
  <c r="C29" i="41" l="1"/>
  <c r="C28" i="41"/>
  <c r="C27" i="41"/>
  <c r="C26" i="41"/>
  <c r="C25" i="41"/>
  <c r="C24" i="41"/>
  <c r="C23" i="41"/>
  <c r="C22" i="41"/>
  <c r="C21" i="41"/>
  <c r="C20" i="41"/>
  <c r="AY4" i="207" l="1"/>
  <c r="AX3" i="207"/>
  <c r="AX2" i="207"/>
  <c r="AY3" i="207"/>
  <c r="AY2" i="207"/>
  <c r="AX4" i="207"/>
  <c r="D2" i="273" l="1"/>
  <c r="D3" i="273"/>
  <c r="D4" i="273"/>
  <c r="D5" i="273"/>
  <c r="D6" i="273"/>
  <c r="D7" i="273"/>
  <c r="D8" i="273"/>
  <c r="D9" i="273"/>
  <c r="D10" i="273"/>
  <c r="D11" i="273"/>
  <c r="D12" i="273"/>
  <c r="D13" i="273"/>
  <c r="D14" i="273"/>
  <c r="D15" i="273"/>
  <c r="D16" i="273"/>
  <c r="D17" i="273"/>
  <c r="D18" i="273"/>
  <c r="D19" i="273"/>
  <c r="D20" i="273"/>
  <c r="D21" i="273"/>
  <c r="D22" i="273"/>
  <c r="D23" i="273"/>
  <c r="D24" i="273"/>
  <c r="D25" i="273"/>
  <c r="D26" i="273"/>
  <c r="D27" i="273"/>
  <c r="D28" i="273"/>
  <c r="D29" i="273"/>
  <c r="D30" i="273"/>
  <c r="D31" i="273"/>
  <c r="D32" i="273"/>
  <c r="D2" i="272"/>
  <c r="D3" i="272"/>
  <c r="D4" i="272"/>
  <c r="D5" i="272"/>
  <c r="D6" i="272"/>
  <c r="D7" i="272"/>
  <c r="D8" i="272"/>
  <c r="D9" i="272"/>
  <c r="D10" i="272"/>
  <c r="D11" i="272"/>
  <c r="D12" i="272"/>
  <c r="D13" i="272"/>
  <c r="D14" i="272"/>
  <c r="D15" i="272"/>
  <c r="D16" i="272"/>
  <c r="D17" i="272"/>
  <c r="D18" i="272"/>
  <c r="D19" i="272"/>
  <c r="D20" i="272"/>
  <c r="D21" i="272"/>
  <c r="D22" i="272"/>
  <c r="D23" i="272"/>
  <c r="D24" i="272"/>
  <c r="D25" i="272"/>
  <c r="D26" i="272"/>
  <c r="D27" i="272"/>
  <c r="D28" i="272"/>
  <c r="D29" i="272"/>
  <c r="D30" i="272"/>
  <c r="D31" i="272"/>
  <c r="D32" i="272"/>
  <c r="D2" i="271"/>
  <c r="D3" i="271"/>
  <c r="D4" i="271"/>
  <c r="D5" i="271"/>
  <c r="D6" i="271"/>
  <c r="D7" i="271"/>
  <c r="D8" i="271"/>
  <c r="D9" i="271"/>
  <c r="D10" i="271"/>
  <c r="D11" i="271"/>
  <c r="D12" i="271"/>
  <c r="D13" i="271"/>
  <c r="D14" i="271"/>
  <c r="D15" i="271"/>
  <c r="D16" i="271"/>
  <c r="D17" i="271"/>
  <c r="D18" i="271"/>
  <c r="D19" i="271"/>
  <c r="D20" i="271"/>
  <c r="D21" i="271"/>
  <c r="D22" i="271"/>
  <c r="D23" i="271"/>
  <c r="D24" i="271"/>
  <c r="D25" i="271"/>
  <c r="D26" i="271"/>
  <c r="D27" i="271"/>
  <c r="D28" i="271"/>
  <c r="D29" i="271"/>
  <c r="D30" i="271"/>
  <c r="D31" i="271"/>
  <c r="D32" i="271"/>
  <c r="D2" i="269"/>
  <c r="D3" i="269"/>
  <c r="D4" i="269"/>
  <c r="D5" i="269"/>
  <c r="D6" i="269"/>
  <c r="D7" i="269"/>
  <c r="D8" i="269"/>
  <c r="D9" i="269"/>
  <c r="D2" i="268"/>
  <c r="D3" i="268"/>
  <c r="D4" i="268"/>
  <c r="D5" i="268"/>
  <c r="D6" i="268"/>
  <c r="D7" i="268"/>
  <c r="D8" i="268"/>
  <c r="D9" i="268"/>
  <c r="D2" i="267"/>
  <c r="D3" i="267"/>
  <c r="D4" i="267"/>
  <c r="D5" i="267"/>
  <c r="D6" i="267"/>
  <c r="D7" i="267"/>
  <c r="D8" i="267"/>
  <c r="D9" i="267"/>
  <c r="F3" i="257" l="1"/>
  <c r="F2" i="257"/>
  <c r="N4" i="208" l="1"/>
  <c r="G4" i="207" l="1"/>
  <c r="H4" i="207"/>
  <c r="I4" i="207"/>
  <c r="J4" i="207"/>
  <c r="K4" i="207"/>
  <c r="L4" i="207"/>
  <c r="M4" i="207"/>
  <c r="N4" i="207"/>
  <c r="O4" i="207"/>
  <c r="P4" i="207"/>
  <c r="Q4" i="207"/>
  <c r="F4" i="207"/>
  <c r="K4" i="208" l="1"/>
  <c r="J4" i="208" l="1"/>
  <c r="I4" i="208"/>
  <c r="E4" i="208"/>
  <c r="B4" i="208"/>
  <c r="G3" i="208"/>
  <c r="H3" i="208" s="1"/>
  <c r="C3" i="208"/>
  <c r="D3" i="208" s="1"/>
  <c r="F2" i="208"/>
  <c r="F4" i="208" s="1"/>
  <c r="C2" i="208"/>
  <c r="D2" i="208" l="1"/>
  <c r="D4" i="208" s="1"/>
  <c r="C4" i="208"/>
  <c r="G2" i="208"/>
  <c r="G4" i="208" l="1"/>
  <c r="H2" i="208"/>
  <c r="H4" i="208" s="1"/>
</calcChain>
</file>

<file path=xl/sharedStrings.xml><?xml version="1.0" encoding="utf-8"?>
<sst xmlns="http://schemas.openxmlformats.org/spreadsheetml/2006/main" count="2034" uniqueCount="815">
  <si>
    <t>CHARTS</t>
  </si>
  <si>
    <t>Inflation (12-month) scenario probability distribution for the 3-year policy horizon</t>
  </si>
  <si>
    <t xml:space="preserve">Real GDP growth (cumulative) scenario probability distribution for the 3-year policy horizon </t>
  </si>
  <si>
    <t>The USA economic growth scenario (%)</t>
  </si>
  <si>
    <t>The EU economic growth scenario (%)</t>
  </si>
  <si>
    <t>The Russia economic growth scenario (%)</t>
  </si>
  <si>
    <t xml:space="preserve">Inflation in trade partner countries </t>
  </si>
  <si>
    <t> International copper price scenario</t>
  </si>
  <si>
    <t> International oil price scenario</t>
  </si>
  <si>
    <t> International food price scenario</t>
  </si>
  <si>
    <t xml:space="preserve">Inflation (12-month) scenario probability distribution for the 3-year policy horizon </t>
  </si>
  <si>
    <t>Headline and core inflation dynamics</t>
  </si>
  <si>
    <t>Dynamics of individual elements of inflation, y/y growth</t>
  </si>
  <si>
    <t xml:space="preserve">Dynamics of individual elements of inflation, q/q annualized percentage growth </t>
  </si>
  <si>
    <t>Dynamics of individual elements of inflation and policy response in the USA, y/y percentage growth</t>
  </si>
  <si>
    <t>Building permits</t>
  </si>
  <si>
    <t>Demand components contributing to the growth (percentage point)</t>
  </si>
  <si>
    <t>Change in real export and import of goods and services in the medium term (%)</t>
  </si>
  <si>
    <t>Fiscal impulse scenario (percentage point)</t>
  </si>
  <si>
    <t>Unemployment rate (%)</t>
  </si>
  <si>
    <t>Private nominal wage growth y/y (%)</t>
  </si>
  <si>
    <t>Unit labor costs growth y/y (%)</t>
  </si>
  <si>
    <t>Real GDP growth (cumulative) scenario probability distribution for the 3-year policy horizon</t>
  </si>
  <si>
    <t>Current account/GDP medium-term scenario (%)</t>
  </si>
  <si>
    <t>Short-term inflation expectation estimates (%)</t>
  </si>
  <si>
    <t>Surveys on households' inflation expectations</t>
  </si>
  <si>
    <t>Possible economic development scenarios in the given situation</t>
  </si>
  <si>
    <t>At the beginning of the period under review, the 12-month inflation has reduced, in line with the projected path, while it has increased sharply since March 2022, so the short-term segment of the scenario for the subsequent quarters has been revised upside.</t>
  </si>
  <si>
    <t>The 12-month inflation dynamics under the report’s scenario and conventional scenario for a stable interest rate</t>
  </si>
  <si>
    <t>The dram exchange rate behavior under the report’s scenario and conventional scenario for a stable interest rate</t>
  </si>
  <si>
    <t>The Central Bank interest rate under the report’s scenario and conventional scenario for a stable interest rate</t>
  </si>
  <si>
    <t>The 12-month inflation dynamics under the report’s scenario and conventional scenario for a stable exchange rate</t>
  </si>
  <si>
    <t>The dram exchange rate dynamics under the report’s scenario and conventional scenario for a stable exchange rate</t>
  </si>
  <si>
    <t>The Central Bank interest rate under the report’s scenario and conventional scenario for a stable exchange rate</t>
  </si>
  <si>
    <t>The inflation environment sharply expanded over the first half of 2022 has somewhat eased at the end of the year</t>
  </si>
  <si>
    <t>In the fourth quarter of 2022 the increase in the dollar prices of import of goods and services has stabilized relative to the same quarter of the previous year, y/y, %</t>
  </si>
  <si>
    <t>The structure of private spending, y/y growth</t>
  </si>
  <si>
    <t>In the fourth quarter of 2022 the net export position further improved (net real export, y/y %, positive sign means improvement)</t>
  </si>
  <si>
    <t>In the fourth quarter of 2022 the fiscal policy had a weak stimulative effect relative to the previous quarter</t>
  </si>
  <si>
    <r>
      <t>In the fourth quarter of 2022 the state budget generated a deficit (billion of dram)</t>
    </r>
    <r>
      <rPr>
        <b/>
        <sz val="7"/>
        <color theme="1"/>
        <rFont val="GHEA Grapalat"/>
        <family val="3"/>
      </rPr>
      <t> </t>
    </r>
  </si>
  <si>
    <t>The GDP structure by sector, y/y growth, %</t>
  </si>
  <si>
    <t>Private nominal wage, y/y growth, %</t>
  </si>
  <si>
    <t>Unit labor costs, y/y growth, %</t>
  </si>
  <si>
    <t xml:space="preserve">During the quarter the short-term interest rates continued shaping around the Central Bank’s policy rate </t>
  </si>
  <si>
    <t>Liquidity injected and absorbed through Central Bank transactions (average monthly inventory, million dram)</t>
  </si>
  <si>
    <t>In the fourth quarter of 2022 the government security yields grew in short- and medium-term segments</t>
  </si>
  <si>
    <t>The Central Bank refinancing rate and government securities yield dynamics  </t>
  </si>
  <si>
    <t>In the fourth quarter of 2022 the interest rates of loans continued increasing</t>
  </si>
  <si>
    <t>The behavior of the 12-month growth of loans provided by banks</t>
  </si>
  <si>
    <t xml:space="preserve">
The behavior of currency exchange rates against the Armenian dram in 2022
</t>
  </si>
  <si>
    <t>TABLES</t>
  </si>
  <si>
    <t xml:space="preserve">Inflation interval forecast probability distribution </t>
  </si>
  <si>
    <t>Real GDP growth (cumulative) forecast probability distribution</t>
  </si>
  <si>
    <t>Scenario judgements</t>
  </si>
  <si>
    <t>Consumer price inflation by commodity items as key contributors</t>
  </si>
  <si>
    <t>Average interest rates in the financial market of Armenia</t>
  </si>
  <si>
    <t>Ցանկ!A1</t>
  </si>
  <si>
    <t>-90</t>
  </si>
  <si>
    <t>-80</t>
  </si>
  <si>
    <t>-70</t>
  </si>
  <si>
    <t>-60</t>
  </si>
  <si>
    <t>-50</t>
  </si>
  <si>
    <t>-40</t>
  </si>
  <si>
    <t>-30</t>
  </si>
  <si>
    <t>-20</t>
  </si>
  <si>
    <t>-10</t>
  </si>
  <si>
    <t>10</t>
  </si>
  <si>
    <t>20</t>
  </si>
  <si>
    <t>30</t>
  </si>
  <si>
    <t>40</t>
  </si>
  <si>
    <t>50</t>
  </si>
  <si>
    <t>60</t>
  </si>
  <si>
    <t>70</t>
  </si>
  <si>
    <t>80</t>
  </si>
  <si>
    <t>90</t>
  </si>
  <si>
    <t>Column1</t>
  </si>
  <si>
    <t>Column2</t>
  </si>
  <si>
    <t>Column3</t>
  </si>
  <si>
    <t>Current quarter's scenario</t>
  </si>
  <si>
    <t>Actual inflation</t>
  </si>
  <si>
    <t>Previous quarter's scenario</t>
  </si>
  <si>
    <t>Lower part</t>
  </si>
  <si>
    <t>Target</t>
  </si>
  <si>
    <t>Upper part</t>
  </si>
  <si>
    <t>Column4</t>
  </si>
  <si>
    <t>Column5</t>
  </si>
  <si>
    <t>2009/03</t>
  </si>
  <si>
    <t>2009/04</t>
  </si>
  <si>
    <t>2010/01</t>
  </si>
  <si>
    <t>2010/02</t>
  </si>
  <si>
    <t>2010/03</t>
  </si>
  <si>
    <t>2010/04</t>
  </si>
  <si>
    <t>2011/01</t>
  </si>
  <si>
    <t>2011/02</t>
  </si>
  <si>
    <t>2011/03</t>
  </si>
  <si>
    <t>2011/04</t>
  </si>
  <si>
    <t>2012/01</t>
  </si>
  <si>
    <t>2012/02</t>
  </si>
  <si>
    <t>2012/03</t>
  </si>
  <si>
    <t>2012/04</t>
  </si>
  <si>
    <t>2013/01</t>
  </si>
  <si>
    <t>2013/02</t>
  </si>
  <si>
    <t>2013/03</t>
  </si>
  <si>
    <t>2013/04</t>
  </si>
  <si>
    <t>2014/01</t>
  </si>
  <si>
    <t>2014/02</t>
  </si>
  <si>
    <t>2014/03</t>
  </si>
  <si>
    <t>2014/04</t>
  </si>
  <si>
    <t>2017/01</t>
  </si>
  <si>
    <t>2017/02</t>
  </si>
  <si>
    <t>2017/03</t>
  </si>
  <si>
    <t>2017/04</t>
  </si>
  <si>
    <t>2018/01</t>
  </si>
  <si>
    <t>2018/02</t>
  </si>
  <si>
    <t>2018/03</t>
  </si>
  <si>
    <t>2018/04</t>
  </si>
  <si>
    <t>2019/01</t>
  </si>
  <si>
    <t>2019/02</t>
  </si>
  <si>
    <t>2019/03</t>
  </si>
  <si>
    <t>2019/04</t>
  </si>
  <si>
    <t>2020/01</t>
  </si>
  <si>
    <t>2020/02</t>
  </si>
  <si>
    <t>2020/03</t>
  </si>
  <si>
    <t>2020/04</t>
  </si>
  <si>
    <t>2021/01</t>
  </si>
  <si>
    <t>2021/02</t>
  </si>
  <si>
    <t>2021/03</t>
  </si>
  <si>
    <t>2021/04</t>
  </si>
  <si>
    <t>2022/01</t>
  </si>
  <si>
    <t>2022/02</t>
  </si>
  <si>
    <t>2022/03</t>
  </si>
  <si>
    <t>2022/04</t>
  </si>
  <si>
    <t>2023/01</t>
  </si>
  <si>
    <t>2023/02</t>
  </si>
  <si>
    <t>2023/03</t>
  </si>
  <si>
    <t>2023/04</t>
  </si>
  <si>
    <t>2024/01</t>
  </si>
  <si>
    <t>2024/02</t>
  </si>
  <si>
    <t>2024/03</t>
  </si>
  <si>
    <t>2024/04</t>
  </si>
  <si>
    <t>2025/01</t>
  </si>
  <si>
    <t>2025/02</t>
  </si>
  <si>
    <t>2025/03</t>
  </si>
  <si>
    <t>2025/04</t>
  </si>
  <si>
    <t>II/10</t>
  </si>
  <si>
    <t>III</t>
  </si>
  <si>
    <t>IV</t>
  </si>
  <si>
    <t>I/11</t>
  </si>
  <si>
    <t>II</t>
  </si>
  <si>
    <t>I/12</t>
  </si>
  <si>
    <t>I/13</t>
  </si>
  <si>
    <t>I/14</t>
  </si>
  <si>
    <t>I/15</t>
  </si>
  <si>
    <t>central</t>
  </si>
  <si>
    <t>previous scenario</t>
  </si>
  <si>
    <t>I/16</t>
  </si>
  <si>
    <t>I/17</t>
  </si>
  <si>
    <t>I/18</t>
  </si>
  <si>
    <t>I/19</t>
  </si>
  <si>
    <t>I/20</t>
  </si>
  <si>
    <t>I/21</t>
  </si>
  <si>
    <t>I/22</t>
  </si>
  <si>
    <t>I/23</t>
  </si>
  <si>
    <t>I/24</t>
  </si>
  <si>
    <t>I/25</t>
  </si>
  <si>
    <t>I/26</t>
  </si>
  <si>
    <t>Variance, right-hand scale</t>
  </si>
  <si>
    <t>USA</t>
  </si>
  <si>
    <t>Eurozone</t>
  </si>
  <si>
    <t>Russia</t>
  </si>
  <si>
    <t>I 14</t>
  </si>
  <si>
    <t>I 15</t>
  </si>
  <si>
    <t>I 16</t>
  </si>
  <si>
    <t>I 17</t>
  </si>
  <si>
    <t>I 18</t>
  </si>
  <si>
    <t>I 19</t>
  </si>
  <si>
    <t>I 20</t>
  </si>
  <si>
    <t>I 21</t>
  </si>
  <si>
    <t>I 22</t>
  </si>
  <si>
    <t>I 23</t>
  </si>
  <si>
    <t>I 24</t>
  </si>
  <si>
    <t>I 25</t>
  </si>
  <si>
    <t>q/q, annualized core inflation</t>
  </si>
  <si>
    <t>12-month core inflation</t>
  </si>
  <si>
    <t>12-month inflation</t>
  </si>
  <si>
    <t>I 2016</t>
  </si>
  <si>
    <t>I 2017</t>
  </si>
  <si>
    <t>I 2018</t>
  </si>
  <si>
    <t>I 2019</t>
  </si>
  <si>
    <t>I 2020</t>
  </si>
  <si>
    <t>I 2021</t>
  </si>
  <si>
    <t>I 2022</t>
  </si>
  <si>
    <t>Non-food products</t>
  </si>
  <si>
    <t>Non-food products (excluding fuel)</t>
  </si>
  <si>
    <t>Non-regulated services</t>
  </si>
  <si>
    <t>Imported food products</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</si>
  <si>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</si>
  <si>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</si>
  <si>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</si>
  <si>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</si>
  <si>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</si>
  <si>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</si>
  <si>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</si>
  <si>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</si>
  <si>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</si>
  <si>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</si>
  <si>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</si>
  <si>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</si>
  <si>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</si>
  <si>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</si>
  <si>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</si>
  <si>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</si>
  <si>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</si>
  <si>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</si>
  <si>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</si>
  <si>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</si>
  <si>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</si>
  <si>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</si>
  <si>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</si>
  <si>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</si>
  <si>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</si>
  <si>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</si>
  <si>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</si>
  <si>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</si>
  <si>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</si>
  <si>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</si>
  <si>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</si>
  <si>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</si>
  <si>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2023/1</t>
  </si>
  <si>
    <t>Non-food products (including fuel)</t>
  </si>
  <si>
    <t>Rigid prices</t>
  </si>
  <si>
    <t xml:space="preserve"> Core PCE</t>
  </si>
  <si>
    <t>Policy interest rate, effective</t>
  </si>
  <si>
    <t>Construction permits</t>
  </si>
  <si>
    <t>Economic growth</t>
  </si>
  <si>
    <t>Private spending</t>
  </si>
  <si>
    <t>Public expenditures</t>
  </si>
  <si>
    <t>Net export</t>
  </si>
  <si>
    <t>Real export, %</t>
  </si>
  <si>
    <t>Real import, %</t>
  </si>
  <si>
    <t>Real export, previous scenario, %</t>
  </si>
  <si>
    <t>Real import, previous scenario, %</t>
  </si>
  <si>
    <t>2023 Scenario</t>
  </si>
  <si>
    <t>Revenues impulse</t>
  </si>
  <si>
    <t>Expenditures impulse</t>
  </si>
  <si>
    <t>Fiscal impulse (previous quarter's scenario)</t>
  </si>
  <si>
    <t>Fiscal impulse</t>
  </si>
  <si>
    <t>Current scenario</t>
  </si>
  <si>
    <t>Ill</t>
  </si>
  <si>
    <t>I 26</t>
  </si>
  <si>
    <t>Private wages</t>
  </si>
  <si>
    <t>Central</t>
  </si>
  <si>
    <t>2014</t>
  </si>
  <si>
    <t>2017</t>
  </si>
  <si>
    <t>2018</t>
  </si>
  <si>
    <t>2019</t>
  </si>
  <si>
    <t>2020</t>
  </si>
  <si>
    <t>2021</t>
  </si>
  <si>
    <t>2022</t>
  </si>
  <si>
    <t>Current account, scenario</t>
  </si>
  <si>
    <t>Current account, previous quarter's scenario</t>
  </si>
  <si>
    <t xml:space="preserve">Balance of trade, scenario </t>
  </si>
  <si>
    <t xml:space="preserve">Balance of trade, previous quarter's scenario </t>
  </si>
  <si>
    <t>First quarter 2023 scenario</t>
  </si>
  <si>
    <t>Fourth quarter 2022 scenario</t>
  </si>
  <si>
    <t>II 19</t>
  </si>
  <si>
    <t xml:space="preserve">IV </t>
  </si>
  <si>
    <t xml:space="preserve">II </t>
  </si>
  <si>
    <t>Will decrease</t>
  </si>
  <si>
    <t>Will stay same</t>
  </si>
  <si>
    <t>Will increase slowly</t>
  </si>
  <si>
    <t>Will increase quickly</t>
  </si>
  <si>
    <t>Will increase very quickly</t>
  </si>
  <si>
    <t>Find it difficult to answer</t>
  </si>
  <si>
    <t>Current program</t>
  </si>
  <si>
    <t>Scenario 1</t>
  </si>
  <si>
    <t>Scenario 2</t>
  </si>
  <si>
    <t>Inflation scenario variance: end of 2023</t>
  </si>
  <si>
    <t>Policy rate setting variance</t>
  </si>
  <si>
    <t>First quarter 2022 scenario</t>
  </si>
  <si>
    <t>Second quarter 2022 scenario</t>
  </si>
  <si>
    <t>Third quarter 2022 scenario</t>
  </si>
  <si>
    <t>Report's scenario</t>
  </si>
  <si>
    <t>Import total</t>
  </si>
  <si>
    <t>Import of services</t>
  </si>
  <si>
    <t>Import of goods</t>
  </si>
  <si>
    <t>Consumer goods</t>
  </si>
  <si>
    <t>Commodities</t>
  </si>
  <si>
    <t>Private consumption</t>
  </si>
  <si>
    <t>Gross accumulation of fixed private assets</t>
  </si>
  <si>
    <t>Previous private spending scenario</t>
  </si>
  <si>
    <t>Current private spending scenario</t>
  </si>
  <si>
    <t>Net export, right-hand scale</t>
  </si>
  <si>
    <t>Real export, y/y growth, %</t>
  </si>
  <si>
    <t>Real import, y/y growth, %</t>
  </si>
  <si>
    <t>Old</t>
  </si>
  <si>
    <t>New</t>
  </si>
  <si>
    <t>Consolidated budget revenues and grants</t>
  </si>
  <si>
    <t>Consolidated budget expenditures</t>
  </si>
  <si>
    <t>Budget deficit (- means deficit, + means surplus)</t>
  </si>
  <si>
    <t>Industry</t>
  </si>
  <si>
    <t>Agriculture</t>
  </si>
  <si>
    <t>Construction</t>
  </si>
  <si>
    <t>Services</t>
  </si>
  <si>
    <t xml:space="preserve">GDP: previous estimate </t>
  </si>
  <si>
    <t>GDP: current estimate</t>
  </si>
  <si>
    <t>Current estimate</t>
  </si>
  <si>
    <t>Previous estimate</t>
  </si>
  <si>
    <t>Private sector wage</t>
  </si>
  <si>
    <t>Real output per employed</t>
  </si>
  <si>
    <t>Unit labor costs</t>
  </si>
  <si>
    <t>CBA repo average</t>
  </si>
  <si>
    <t>Interbank repo rate</t>
  </si>
  <si>
    <t>CBA refinancing rate</t>
  </si>
  <si>
    <t>CBA deposit facility</t>
  </si>
  <si>
    <t>Lombard repo facility</t>
  </si>
  <si>
    <t>Deposit</t>
  </si>
  <si>
    <t>Deposit auctions</t>
  </si>
  <si>
    <t>Reverse repo</t>
  </si>
  <si>
    <t>Foreign curreny swap (attraction)</t>
  </si>
  <si>
    <t>Repo (up to 7 days)</t>
  </si>
  <si>
    <t>Lombard repo</t>
  </si>
  <si>
    <t>Structural repo (91-day)</t>
  </si>
  <si>
    <t>Foreign currency swap (allocation)</t>
  </si>
  <si>
    <t>Liquidity, net</t>
  </si>
  <si>
    <t>Հ 12</t>
  </si>
  <si>
    <t>Փ</t>
  </si>
  <si>
    <t>Մ</t>
  </si>
  <si>
    <t>Ա</t>
  </si>
  <si>
    <t>Հ</t>
  </si>
  <si>
    <t>Օ</t>
  </si>
  <si>
    <t>Ս</t>
  </si>
  <si>
    <t>Ն</t>
  </si>
  <si>
    <t>Դ</t>
  </si>
  <si>
    <t>Հ 13</t>
  </si>
  <si>
    <t>Հ 14</t>
  </si>
  <si>
    <t>Հ 15</t>
  </si>
  <si>
    <t>Հ 16</t>
  </si>
  <si>
    <t>Հ 17</t>
  </si>
  <si>
    <t>Հ 18</t>
  </si>
  <si>
    <t>J 19</t>
  </si>
  <si>
    <t>F</t>
  </si>
  <si>
    <t>M</t>
  </si>
  <si>
    <t>A</t>
  </si>
  <si>
    <t xml:space="preserve">J </t>
  </si>
  <si>
    <t>J</t>
  </si>
  <si>
    <t>S</t>
  </si>
  <si>
    <t>O</t>
  </si>
  <si>
    <t>N</t>
  </si>
  <si>
    <t>D</t>
  </si>
  <si>
    <t>J 20</t>
  </si>
  <si>
    <t>J 21</t>
  </si>
  <si>
    <t>J 22</t>
  </si>
  <si>
    <t>Dec-21</t>
  </si>
  <si>
    <t>Mar-22</t>
  </si>
  <si>
    <t>Jun-22</t>
  </si>
  <si>
    <t>Sep-22</t>
  </si>
  <si>
    <t>Dec-22</t>
  </si>
  <si>
    <t>Consumer loans</t>
  </si>
  <si>
    <t>Mortgage loans</t>
  </si>
  <si>
    <t xml:space="preserve">Loans (up to a year) to individuals </t>
  </si>
  <si>
    <t xml:space="preserve">Loans (over a year) to individuals </t>
  </si>
  <si>
    <t xml:space="preserve">Loans (up to a year) to firms </t>
  </si>
  <si>
    <t xml:space="preserve">Loans (over a year) to firms </t>
  </si>
  <si>
    <t xml:space="preserve">Ն1(2) </t>
  </si>
  <si>
    <t>Lending, total</t>
  </si>
  <si>
    <t>Loans to households</t>
  </si>
  <si>
    <t>Loans to businesses</t>
  </si>
  <si>
    <t>USD/AMD</t>
  </si>
  <si>
    <t>EUR/AMD</t>
  </si>
  <si>
    <t>RUB/AMD</t>
  </si>
  <si>
    <t>Table 1</t>
  </si>
  <si>
    <t xml:space="preserve"> </t>
  </si>
  <si>
    <t>Inflation interval forecast probability distribution</t>
  </si>
  <si>
    <t>&lt;1.0%</t>
  </si>
  <si>
    <t>1.0-2.5%</t>
  </si>
  <si>
    <t>2.5-5.5%</t>
  </si>
  <si>
    <t>5.5-7.0%</t>
  </si>
  <si>
    <t>&gt;7.0%</t>
  </si>
  <si>
    <t xml:space="preserve">Q1,2023 </t>
  </si>
  <si>
    <t xml:space="preserve">Q2, 2023 </t>
  </si>
  <si>
    <t xml:space="preserve">Q3, 2023 </t>
  </si>
  <si>
    <t xml:space="preserve">Q4, 2023 </t>
  </si>
  <si>
    <t xml:space="preserve">Q1, 2024 </t>
  </si>
  <si>
    <t xml:space="preserve">Q2, 2024 </t>
  </si>
  <si>
    <t xml:space="preserve">Q3, 2024 </t>
  </si>
  <si>
    <t xml:space="preserve">Q4, 2024 </t>
  </si>
  <si>
    <t>Q1, 2025</t>
  </si>
  <si>
    <t xml:space="preserve">Q2, 2025 </t>
  </si>
  <si>
    <t xml:space="preserve">Q3, 2025 </t>
  </si>
  <si>
    <t xml:space="preserve">Q4, 2025 </t>
  </si>
  <si>
    <t>Table 2</t>
  </si>
  <si>
    <t>Period</t>
  </si>
  <si>
    <t>30% pobability distribution</t>
  </si>
  <si>
    <t>90% pobability distribution</t>
  </si>
  <si>
    <t>January-December 2023 / January-December 2022</t>
  </si>
  <si>
    <t>5.2 - 7.0</t>
  </si>
  <si>
    <t>3.1 – 10.6</t>
  </si>
  <si>
    <t xml:space="preserve">January-December 2024 / January-December 2023 </t>
  </si>
  <si>
    <t>4.1 – 6.2</t>
  </si>
  <si>
    <t>0.7-– 9.6</t>
  </si>
  <si>
    <t xml:space="preserve">January-December 2025 / January-December 2024 </t>
  </si>
  <si>
    <t>3.9 – 5.9</t>
  </si>
  <si>
    <t>0.4 – 9.3</t>
  </si>
  <si>
    <t xml:space="preserve">January-March 2026  / January-March 2025 </t>
  </si>
  <si>
    <t>Table 3</t>
  </si>
  <si>
    <t>Basic judgments and assumptions</t>
  </si>
  <si>
    <t>Possible developments, if the assumption mentioned proves correct</t>
  </si>
  <si>
    <t xml:space="preserve">The sanctions imposed on Russia will be maintained over the entire policy horizon.
In the meanwhile, supply chain disruptions will continue easing.
In China, restrictions in connection with the pandemic have eased significantly and will further do so.
 </t>
  </si>
  <si>
    <t>The economic growth in the USA and the Eurozone - principal trade partners to Armenia - will continue pacing at low rates, and the economic decline in Russia will be smaller, mainly owing to a minor decline in the industry sector and growth in the construction sector.</t>
  </si>
  <si>
    <t xml:space="preserve">In the US financial sector, bankruptcies of some banks reported recently are not systemic in nature and will not leave a significant impact on the financial and real sectors, including as a result of adequate policy measures. </t>
  </si>
  <si>
    <t xml:space="preserve">
Downside price adjustments in the oil and food product markets will continue. 
The impact of rebounding demand in China will be particularly significant on copper prices, overriding the impact of tightening monetary conditions in advanced economies.
</t>
  </si>
  <si>
    <t>In the Eurozone, quite favorable weather conditions made it possible to significantly reduce gas consumption, which will allow to avoid forced restrictions on gas consumption this year. However, the problem of supplying natural gas in required quantities in the Eurozone for the next years is not completely tackled.</t>
  </si>
  <si>
    <t>Inflation in partner countries such as the US and the EU will continue to be influenced by falling commodity prices, which will come somewhat mitigated in domestic economies attributable to an estimated higher demand and its following a slower-than-expected contraction path.</t>
  </si>
  <si>
    <t>The fiscal policy in Russia will be stimulative over the entire forecast horizon.</t>
  </si>
  <si>
    <t>Inflation on goods with relatively rigid prices will still hover at high levels. The US Federal Reserve System and the European Central Bank will continue to tighten monetary conditions. In the USA and the Eurozone countries, inflation will return to its target only at the end of the forecast horizon.</t>
  </si>
  <si>
    <t>As approved by OPEC+ member countries, the agreement to reduce oil production by 2 mln/b per day from November of 2022 will be effectively adhered to.</t>
  </si>
  <si>
    <t>The impact of the ban on the import of Russian oil to the EU and of the applied price ceiling policy on oil production volumes in Russia and, therefore, on the supply in the world oil market will be small.</t>
  </si>
  <si>
    <t>The country risk-premium of the Republic of Armenia has somewhat decreased owing to the considerably reduced debt burden on the back of high economic growth (improvement of the outlook, too) and exchange rate appreciation in the country. Nevertheless, with currently high capital flows, it is estimated that the country risk-premium of Armenia stands slightly below the level determined by fundamental factors.</t>
  </si>
  <si>
    <t>There is expectation that, as current trends phase out, the country’s risk-premium will gradually increase, stabilizing around a long-term sustainable level.</t>
  </si>
  <si>
    <r>
      <t>ü</t>
    </r>
    <r>
      <rPr>
        <sz val="7"/>
        <color theme="1"/>
        <rFont val="Times New Roman"/>
        <family val="1"/>
      </rPr>
      <t xml:space="preserve"> </t>
    </r>
    <r>
      <rPr>
        <sz val="8"/>
        <color theme="1"/>
        <rFont val="GHEA Grapalat"/>
        <family val="3"/>
      </rPr>
      <t xml:space="preserve">Սոթքի հանքի շահագործման հետ կապված լոգիստիկ խնդիրների հետևանքով կանխատեսվող ամբողջ հորիզոնի ընթացքում կիրականացվի ոսկու արդյունահանման, վերամշակման և արտահանման ողջ տնտեսական շղթայի գործունեության` մինչպատերազմյան կարողությունների շուրջ 30-35%-ը։ </t>
    </r>
  </si>
  <si>
    <t>In 2023, the fiscal policy’s impact is expected to be contractionary for revenues and somewhat stimulative for expenditures.</t>
  </si>
  <si>
    <t>In 2023, the fiscal policy is estimated to have about 0.2 percentage point stimulative impact (in the event the annual tax revenue plan and as much as 98.5% of the adjusted expenditure plan are executed) primarily driven by a sharp increase in capital expenditures. In the medium term, a minor stimulative effect of the fiscal policy is expected according to the estimate outlined in the Mid-Term Expenditures Framework 2024-2026.</t>
  </si>
  <si>
    <t>Armenia’s export opportunities continue to expand given the potential growth in the manufacturing and IT sector, as well as the persistently high external demand.</t>
  </si>
  <si>
    <t xml:space="preserve">Additional positive developments, including by way of some expanding of production capacity, will carry on in the manufacturing sector.
Given a persisting influx of international visitors, positive trends in external demand will continue in the short term.
High growth in Information and communication sector will be maintained in the short term, which will have on average a 1.5-2.0 percentage point positive impact on the GDP potential between 2022-2023.
</t>
  </si>
  <si>
    <r>
      <t>ü</t>
    </r>
    <r>
      <rPr>
        <sz val="7"/>
        <color theme="1"/>
        <rFont val="Times New Roman"/>
        <family val="1"/>
      </rPr>
      <t xml:space="preserve"> </t>
    </r>
    <r>
      <rPr>
        <sz val="8"/>
        <color theme="1"/>
        <rFont val="GHEA Grapalat"/>
        <family val="3"/>
      </rPr>
      <t>ՀՀ տարածքում լոգիստիկ շղթաների հետ կապված խնդիրները  էական ազդեցություն չեն ունենա տնտեսական ակտիվության վրա:</t>
    </r>
  </si>
  <si>
    <t>In the medium-term perspective, the mining sector is expected to make a certain positive contribution to the growth of the GDP potential.</t>
  </si>
  <si>
    <t xml:space="preserve">The operation of the Amulsar mine will contribute positively to the Armenia’s growth potential between 2023-2025. during. Specifically, the contribution of Amulsar to accelerating the growth potential will be reflected in strong growth in the construction sector and higher investment activity (about 1.0 percentage point in GDP) in 2023, and in the expanded output and export potential (some additional 2.0 percentage point contribution to the GDP) in 2024 and, to a certain extent, in 2025. </t>
  </si>
  <si>
    <t>Changes in excise and customs duties in the EAEU framework, up until 2023, determined by the requirement to apply general rates.</t>
  </si>
  <si>
    <t>In 2021-2023, the impact of gradual change in the excise duty is estimated to be around 0.4 percentage points, and the impact of change in customs rates, up to 0.3 percentage points for each year. The estimation is that that these effects on inflation will continue to be expressed in the first half of 2023.</t>
  </si>
  <si>
    <t>Table 4</t>
  </si>
  <si>
    <t>Commodity item</t>
  </si>
  <si>
    <t>Weight</t>
  </si>
  <si>
    <t>12-month inflation in December 2022</t>
  </si>
  <si>
    <r>
      <t xml:space="preserve">Contribution to </t>
    </r>
    <r>
      <rPr>
        <b/>
        <sz val="10"/>
        <color rgb="FF000000"/>
        <rFont val="GHEA Grapalat"/>
        <family val="3"/>
      </rPr>
      <t>inflation y/y</t>
    </r>
  </si>
  <si>
    <t>Core inflation</t>
  </si>
  <si>
    <t>Bread and cereals</t>
  </si>
  <si>
    <t>Meat</t>
  </si>
  <si>
    <t>Oils and fats</t>
  </si>
  <si>
    <t>Sugar</t>
  </si>
  <si>
    <t>Dairy products</t>
  </si>
  <si>
    <t>Alcoholic beverage</t>
  </si>
  <si>
    <t>Tobacco</t>
  </si>
  <si>
    <t>Clothing</t>
  </si>
  <si>
    <t>Footwear</t>
  </si>
  <si>
    <t>Household appliances</t>
  </si>
  <si>
    <t>Fuel</t>
  </si>
  <si>
    <t xml:space="preserve">Air passenger transportation services </t>
  </si>
  <si>
    <t xml:space="preserve">Outpatient care services </t>
  </si>
  <si>
    <t xml:space="preserve">Actual rent paid by the tenant for additional accommodation </t>
  </si>
  <si>
    <t xml:space="preserve">Restaurants and hotels </t>
  </si>
  <si>
    <t xml:space="preserve">Fees for services of banks, post offices </t>
  </si>
  <si>
    <t>Seasonal food products</t>
  </si>
  <si>
    <t>Eggs</t>
  </si>
  <si>
    <t>Fruits</t>
  </si>
  <si>
    <t>Vegetables</t>
  </si>
  <si>
    <t>Regulated services</t>
  </si>
  <si>
    <t>Table 5</t>
  </si>
  <si>
    <t>Average interest rates in Armenia's financial market</t>
  </si>
  <si>
    <t>Indicators</t>
  </si>
  <si>
    <t>03.02.21-16.03.21</t>
  </si>
  <si>
    <t>17.03.21-04.05.21</t>
  </si>
  <si>
    <t>05.05.21-15.06.21</t>
  </si>
  <si>
    <t>16.06.21-03.08.21</t>
  </si>
  <si>
    <t>04.08.21-14.09.21</t>
  </si>
  <si>
    <t>15.09.21-02.11.21</t>
  </si>
  <si>
    <t>03.11.21-14.12.21</t>
  </si>
  <si>
    <t>15.12.21-01.02.22</t>
  </si>
  <si>
    <t>02.02.22-15.03.22</t>
  </si>
  <si>
    <t>16.03.22-03.05.22</t>
  </si>
  <si>
    <t>04.05.22-14.06.22</t>
  </si>
  <si>
    <t>15.06.22-02.08.22</t>
  </si>
  <si>
    <t>03.08.22-13.09.22</t>
  </si>
  <si>
    <t>14.09.22-01.11.22</t>
  </si>
  <si>
    <t>02.11.22-13.12.22</t>
  </si>
  <si>
    <t>14.12.22-31.01.23</t>
  </si>
  <si>
    <t xml:space="preserve">Central Bank refinancing rate </t>
  </si>
  <si>
    <t xml:space="preserve">Central Bank repo rate  </t>
  </si>
  <si>
    <t xml:space="preserve">Interbank repo rate (up to 7-day) </t>
  </si>
  <si>
    <t>7․84</t>
  </si>
  <si>
    <t>9,65</t>
  </si>
  <si>
    <t>9,55</t>
  </si>
  <si>
    <t>Yield of government securities on a yield curve (average indicator)</t>
  </si>
  <si>
    <t xml:space="preserve">     Short-term treasury bill (1-year)</t>
  </si>
  <si>
    <t xml:space="preserve">     Medium-term notes (5-year)</t>
  </si>
  <si>
    <t xml:space="preserve">     Long-term bonds (30-year)</t>
  </si>
  <si>
    <t>ARMENIA'S MAIN MACROECONOMIC INDICATORS ACCORDING TO THE SCENARIO PRESENTED</t>
  </si>
  <si>
    <t> Indicators</t>
  </si>
  <si>
    <t>actual</t>
  </si>
  <si>
    <t>program</t>
  </si>
  <si>
    <t>External sector</t>
  </si>
  <si>
    <r>
      <t xml:space="preserve">USA economic growth </t>
    </r>
    <r>
      <rPr>
        <i/>
        <sz val="8"/>
        <color rgb="FF000000"/>
        <rFont val="GHEA Grapalat"/>
        <family val="3"/>
      </rPr>
      <t>(%, real growth)</t>
    </r>
  </si>
  <si>
    <r>
      <t xml:space="preserve">EU economic growth </t>
    </r>
    <r>
      <rPr>
        <i/>
        <sz val="8"/>
        <color rgb="FF000000"/>
        <rFont val="GHEA Grapalat"/>
        <family val="3"/>
      </rPr>
      <t>(%, real growth)</t>
    </r>
  </si>
  <si>
    <r>
      <t xml:space="preserve">Russia economic growth </t>
    </r>
    <r>
      <rPr>
        <i/>
        <sz val="8"/>
        <color rgb="FF000000"/>
        <rFont val="GHEA Grapalat"/>
        <family val="3"/>
      </rPr>
      <t>(%, real growth)</t>
    </r>
  </si>
  <si>
    <r>
      <t xml:space="preserve">USA inflation </t>
    </r>
    <r>
      <rPr>
        <i/>
        <sz val="8"/>
        <color rgb="FF000000"/>
        <rFont val="GHEA Grapalat"/>
        <family val="3"/>
      </rPr>
      <t>(average, %)</t>
    </r>
  </si>
  <si>
    <r>
      <t xml:space="preserve">EU inflation </t>
    </r>
    <r>
      <rPr>
        <i/>
        <sz val="8"/>
        <color rgb="FF000000"/>
        <rFont val="GHEA Grapalat"/>
        <family val="3"/>
      </rPr>
      <t>(average, %)</t>
    </r>
  </si>
  <si>
    <r>
      <t xml:space="preserve">Russia inflation </t>
    </r>
    <r>
      <rPr>
        <i/>
        <sz val="8"/>
        <color rgb="FF000000"/>
        <rFont val="GHEA Grapalat"/>
        <family val="3"/>
      </rPr>
      <t>(average, %)</t>
    </r>
  </si>
  <si>
    <r>
      <t xml:space="preserve">Oil price </t>
    </r>
    <r>
      <rPr>
        <i/>
        <sz val="8"/>
        <color rgb="FF000000"/>
        <rFont val="GHEA Grapalat"/>
        <family val="3"/>
      </rPr>
      <t>(dollar/barrel)</t>
    </r>
  </si>
  <si>
    <r>
      <t xml:space="preserve">Copper price </t>
    </r>
    <r>
      <rPr>
        <i/>
        <sz val="8"/>
        <color rgb="FF000000"/>
        <rFont val="GHEA Grapalat"/>
        <family val="3"/>
      </rPr>
      <t>(dollar/barrel)</t>
    </r>
  </si>
  <si>
    <t>FAO index</t>
  </si>
  <si>
    <t>Domestic economy</t>
  </si>
  <si>
    <t>Prices </t>
  </si>
  <si>
    <r>
      <t xml:space="preserve">Inflation </t>
    </r>
    <r>
      <rPr>
        <i/>
        <sz val="8"/>
        <color rgb="FF000000"/>
        <rFont val="GHEA Grapalat"/>
        <family val="3"/>
      </rPr>
      <t>(y/y, end period, %)</t>
    </r>
  </si>
  <si>
    <r>
      <t xml:space="preserve">Consumer price index </t>
    </r>
    <r>
      <rPr>
        <i/>
        <sz val="8"/>
        <color rgb="FF000000"/>
        <rFont val="GHEA Grapalat"/>
        <family val="3"/>
      </rPr>
      <t>(y/y, average, %)</t>
    </r>
  </si>
  <si>
    <r>
      <t xml:space="preserve">Core inflation </t>
    </r>
    <r>
      <rPr>
        <i/>
        <sz val="8"/>
        <color rgb="FF000000"/>
        <rFont val="GHEA Grapalat"/>
        <family val="3"/>
      </rPr>
      <t>(y/y, average, %)</t>
    </r>
  </si>
  <si>
    <t>Gross product</t>
  </si>
  <si>
    <r>
      <t xml:space="preserve">GDP </t>
    </r>
    <r>
      <rPr>
        <i/>
        <sz val="8"/>
        <color rgb="FF000000"/>
        <rFont val="GHEA Grapalat"/>
        <family val="3"/>
      </rPr>
      <t>(billion AMD)</t>
    </r>
  </si>
  <si>
    <r>
      <t xml:space="preserve">GDO </t>
    </r>
    <r>
      <rPr>
        <i/>
        <sz val="8"/>
        <color rgb="FF000000"/>
        <rFont val="GHEA Grapalat"/>
        <family val="3"/>
      </rPr>
      <t>(%, real growth)</t>
    </r>
  </si>
  <si>
    <t>Supply</t>
  </si>
  <si>
    <r>
      <t xml:space="preserve">Industry </t>
    </r>
    <r>
      <rPr>
        <i/>
        <sz val="8"/>
        <color rgb="FF000000"/>
        <rFont val="GHEA Grapalat"/>
        <family val="3"/>
      </rPr>
      <t>(%, real growth)</t>
    </r>
  </si>
  <si>
    <r>
      <t xml:space="preserve">Agriculture </t>
    </r>
    <r>
      <rPr>
        <i/>
        <sz val="8"/>
        <color rgb="FF000000"/>
        <rFont val="GHEA Grapalat"/>
        <family val="3"/>
      </rPr>
      <t>(%, real growth)</t>
    </r>
  </si>
  <si>
    <r>
      <t xml:space="preserve">Construction </t>
    </r>
    <r>
      <rPr>
        <i/>
        <sz val="8"/>
        <color rgb="FF000000"/>
        <rFont val="GHEA Grapalat"/>
        <family val="3"/>
      </rPr>
      <t>(%, real growth)</t>
    </r>
  </si>
  <si>
    <r>
      <t xml:space="preserve">Services </t>
    </r>
    <r>
      <rPr>
        <i/>
        <sz val="8"/>
        <color rgb="FF000000"/>
        <rFont val="GHEA Grapalat"/>
        <family val="3"/>
      </rPr>
      <t>(%, real growth)</t>
    </r>
  </si>
  <si>
    <r>
      <t xml:space="preserve">Tax, net </t>
    </r>
    <r>
      <rPr>
        <i/>
        <sz val="8"/>
        <color rgb="FF000000"/>
        <rFont val="GHEA Grapalat"/>
        <family val="3"/>
      </rPr>
      <t>(%, real growth)</t>
    </r>
  </si>
  <si>
    <t>Demand</t>
  </si>
  <si>
    <t>Consumption (%, real growth)</t>
  </si>
  <si>
    <r>
      <t xml:space="preserve">   Public consumption </t>
    </r>
    <r>
      <rPr>
        <i/>
        <sz val="8"/>
        <color rgb="FF000000"/>
        <rFont val="GHEA Grapalat"/>
        <family val="3"/>
      </rPr>
      <t>(%, real growth)</t>
    </r>
  </si>
  <si>
    <r>
      <t xml:space="preserve">   Private consumption </t>
    </r>
    <r>
      <rPr>
        <i/>
        <sz val="8"/>
        <color rgb="FF000000"/>
        <rFont val="GHEA Grapalat"/>
        <family val="3"/>
      </rPr>
      <t>(%, real growth)</t>
    </r>
  </si>
  <si>
    <r>
      <t xml:space="preserve">Gross accumulation of fixed assets* </t>
    </r>
    <r>
      <rPr>
        <i/>
        <sz val="8"/>
        <color theme="1"/>
        <rFont val="GHEA Grapalat"/>
        <family val="3"/>
      </rPr>
      <t>(%, real growth)</t>
    </r>
    <r>
      <rPr>
        <b/>
        <sz val="8"/>
        <color theme="1"/>
        <rFont val="GHEA Grapalat"/>
        <family val="3"/>
      </rPr>
      <t xml:space="preserve"> </t>
    </r>
  </si>
  <si>
    <r>
      <t xml:space="preserve">   Public investment** </t>
    </r>
    <r>
      <rPr>
        <i/>
        <sz val="8"/>
        <color theme="1"/>
        <rFont val="GHEA Grapalat"/>
        <family val="3"/>
      </rPr>
      <t>(%, real growth)</t>
    </r>
  </si>
  <si>
    <t xml:space="preserve">   Gross accumulation of private fixed assets (%, real growth)</t>
  </si>
  <si>
    <r>
      <t xml:space="preserve">Export of goods and services </t>
    </r>
    <r>
      <rPr>
        <i/>
        <sz val="8"/>
        <color rgb="FF000000"/>
        <rFont val="GHEA Grapalat"/>
        <family val="3"/>
      </rPr>
      <t>(%, real growth)</t>
    </r>
  </si>
  <si>
    <r>
      <t xml:space="preserve">Import of goods and services </t>
    </r>
    <r>
      <rPr>
        <i/>
        <sz val="8"/>
        <color rgb="FF000000"/>
        <rFont val="GHEA Grapalat"/>
        <family val="3"/>
      </rPr>
      <t>(%, real growth)</t>
    </r>
  </si>
  <si>
    <t>Current account</t>
  </si>
  <si>
    <r>
      <t xml:space="preserve">Balance of trade </t>
    </r>
    <r>
      <rPr>
        <i/>
        <sz val="8"/>
        <color rgb="FF000000"/>
        <rFont val="GHEA Grapalat"/>
        <family val="3"/>
      </rPr>
      <t>(million USD)</t>
    </r>
  </si>
  <si>
    <r>
      <t xml:space="preserve">Balance of services </t>
    </r>
    <r>
      <rPr>
        <i/>
        <sz val="8"/>
        <color rgb="FF000000"/>
        <rFont val="GHEA Grapalat"/>
        <family val="3"/>
      </rPr>
      <t>(million USD)</t>
    </r>
  </si>
  <si>
    <r>
      <t xml:space="preserve">Money transfers </t>
    </r>
    <r>
      <rPr>
        <i/>
        <sz val="8"/>
        <color rgb="FF000000"/>
        <rFont val="GHEA Grapalat"/>
        <family val="3"/>
      </rPr>
      <t>(million USD)</t>
    </r>
  </si>
  <si>
    <r>
      <t xml:space="preserve">Current account </t>
    </r>
    <r>
      <rPr>
        <i/>
        <sz val="8"/>
        <color rgb="FF000000"/>
        <rFont val="GHEA Grapalat"/>
        <family val="3"/>
      </rPr>
      <t>(million USD)</t>
    </r>
  </si>
  <si>
    <r>
      <t xml:space="preserve">Balance of trade </t>
    </r>
    <r>
      <rPr>
        <i/>
        <sz val="8"/>
        <color rgb="FF000000"/>
        <rFont val="GHEA Grapalat"/>
        <family val="3"/>
      </rPr>
      <t xml:space="preserve">(share in GDP, %) </t>
    </r>
  </si>
  <si>
    <r>
      <t xml:space="preserve">Balance of services </t>
    </r>
    <r>
      <rPr>
        <i/>
        <sz val="8"/>
        <color rgb="FF000000"/>
        <rFont val="GHEA Grapalat"/>
        <family val="3"/>
      </rPr>
      <t>(share in GDP, %)</t>
    </r>
  </si>
  <si>
    <r>
      <t xml:space="preserve">Money transfers </t>
    </r>
    <r>
      <rPr>
        <i/>
        <sz val="8"/>
        <color rgb="FF000000"/>
        <rFont val="GHEA Grapalat"/>
        <family val="3"/>
      </rPr>
      <t>(share in GDP, %)</t>
    </r>
  </si>
  <si>
    <r>
      <t xml:space="preserve">Current account </t>
    </r>
    <r>
      <rPr>
        <i/>
        <sz val="8"/>
        <color rgb="FF000000"/>
        <rFont val="GHEA Grapalat"/>
        <family val="3"/>
      </rPr>
      <t>(share in GDP, %)</t>
    </r>
  </si>
  <si>
    <t>Public sector***</t>
  </si>
  <si>
    <r>
      <t xml:space="preserve">Revenues and grants </t>
    </r>
    <r>
      <rPr>
        <i/>
        <sz val="8"/>
        <color rgb="FF000000"/>
        <rFont val="GHEA Grapalat"/>
        <family val="3"/>
      </rPr>
      <t>(billion AMD)</t>
    </r>
  </si>
  <si>
    <r>
      <t xml:space="preserve">Tax revenue </t>
    </r>
    <r>
      <rPr>
        <i/>
        <sz val="8"/>
        <color rgb="FF000000"/>
        <rFont val="GHEA Grapalat"/>
        <family val="3"/>
      </rPr>
      <t>(billion AMD)</t>
    </r>
  </si>
  <si>
    <r>
      <t xml:space="preserve">Expenditures </t>
    </r>
    <r>
      <rPr>
        <i/>
        <sz val="8"/>
        <color rgb="FF000000"/>
        <rFont val="GHEA Grapalat"/>
        <family val="3"/>
      </rPr>
      <t>(billion AMD)</t>
    </r>
  </si>
  <si>
    <r>
      <t xml:space="preserve">Deficit </t>
    </r>
    <r>
      <rPr>
        <i/>
        <sz val="8"/>
        <color rgb="FF000000"/>
        <rFont val="GHEA Grapalat"/>
        <family val="3"/>
      </rPr>
      <t>(billion AMD)</t>
    </r>
  </si>
  <si>
    <r>
      <t xml:space="preserve">Revenues and grants </t>
    </r>
    <r>
      <rPr>
        <i/>
        <sz val="8"/>
        <color rgb="FF000000"/>
        <rFont val="GHEA Grapalat"/>
        <family val="3"/>
      </rPr>
      <t>(share in GDP, %)</t>
    </r>
  </si>
  <si>
    <r>
      <t xml:space="preserve">Tax revenue </t>
    </r>
    <r>
      <rPr>
        <i/>
        <sz val="8"/>
        <color rgb="FF000000"/>
        <rFont val="GHEA Grapalat"/>
        <family val="3"/>
      </rPr>
      <t>(share in GDP, %)</t>
    </r>
  </si>
  <si>
    <r>
      <t xml:space="preserve">Expenditures </t>
    </r>
    <r>
      <rPr>
        <i/>
        <sz val="8"/>
        <color rgb="FF000000"/>
        <rFont val="GHEA Grapalat"/>
        <family val="3"/>
      </rPr>
      <t>(share in GDP, %)</t>
    </r>
  </si>
  <si>
    <r>
      <t xml:space="preserve">Deficit </t>
    </r>
    <r>
      <rPr>
        <i/>
        <sz val="8"/>
        <color rgb="FF000000"/>
        <rFont val="GHEA Grapalat"/>
        <family val="3"/>
      </rPr>
      <t>(share in GDP, %)</t>
    </r>
  </si>
  <si>
    <t>Monetary sector</t>
  </si>
  <si>
    <r>
      <t xml:space="preserve">Broad money </t>
    </r>
    <r>
      <rPr>
        <i/>
        <sz val="8"/>
        <color rgb="FF000000"/>
        <rFont val="GHEA Grapalat"/>
        <family val="3"/>
      </rPr>
      <t>(y/y, end period, %)</t>
    </r>
  </si>
  <si>
    <r>
      <t xml:space="preserve">Dram broad money </t>
    </r>
    <r>
      <rPr>
        <i/>
        <sz val="8"/>
        <color rgb="FF000000"/>
        <rFont val="GHEA Grapalat"/>
        <family val="3"/>
      </rPr>
      <t>(y/y, end period, %)</t>
    </r>
  </si>
  <si>
    <r>
      <t xml:space="preserve">Loans to economy </t>
    </r>
    <r>
      <rPr>
        <i/>
        <sz val="8"/>
        <color rgb="FF000000"/>
        <rFont val="GHEA Grapalat"/>
        <family val="3"/>
      </rPr>
      <t>(y/y, end period, %)</t>
    </r>
  </si>
  <si>
    <r>
      <t>USD/AMD</t>
    </r>
    <r>
      <rPr>
        <i/>
        <sz val="8"/>
        <color rgb="FF000000"/>
        <rFont val="GHEA Grapalat"/>
        <family val="3"/>
      </rPr>
      <t xml:space="preserve"> (Armenian dram for one US dollar)</t>
    </r>
  </si>
  <si>
    <t>* From now on the Central Bank will only present the indicator of gross fixed asset accumulation instead of gross accumulation, since the change in tangible working capital inventories is calculated by Armenia’s Statistics Committee as a balancing item and it does not show the true level of gross accumulation. See https://www.armstat.am/file/article/sv_04_19a_112.pdf.</t>
  </si>
  <si>
    <t>** Actual indicators of public investment are the capital expenditures of the consolidated budget, and the estimates are based on a revised macro-framework, 2023-2025, available at the time.</t>
  </si>
  <si>
    <t>*** The 2023 budget indicators are the Central Bank of Armenia estimate. The 2024-2025 indicators are presented from the state Mid-Term Expenditures Framework.</t>
  </si>
  <si>
    <t>2003/1</t>
  </si>
  <si>
    <t>2003/2</t>
  </si>
  <si>
    <t>2003/3</t>
  </si>
  <si>
    <t>2003/4</t>
  </si>
  <si>
    <t>2003/5</t>
  </si>
  <si>
    <t>2003/6</t>
  </si>
  <si>
    <t>2003/7</t>
  </si>
  <si>
    <t>2003/8</t>
  </si>
  <si>
    <t>2003/9</t>
  </si>
  <si>
    <t>2003/10</t>
  </si>
  <si>
    <t>2003/11</t>
  </si>
  <si>
    <t>2003/12</t>
  </si>
  <si>
    <t>2004/1</t>
  </si>
  <si>
    <t>2004/2</t>
  </si>
  <si>
    <t>2004/3</t>
  </si>
  <si>
    <t>2004/4</t>
  </si>
  <si>
    <t>2004/5</t>
  </si>
  <si>
    <t>2004/6</t>
  </si>
  <si>
    <t>2004/7</t>
  </si>
  <si>
    <t>2004/8</t>
  </si>
  <si>
    <t>2004/9</t>
  </si>
  <si>
    <t>2004/10</t>
  </si>
  <si>
    <t>2004/11</t>
  </si>
  <si>
    <t>2004/12</t>
  </si>
  <si>
    <t>2005/1</t>
  </si>
  <si>
    <t>2005/2</t>
  </si>
  <si>
    <t>2005/3</t>
  </si>
  <si>
    <t>2005/4</t>
  </si>
  <si>
    <t>2005/5</t>
  </si>
  <si>
    <t>2005/6</t>
  </si>
  <si>
    <t>2005/7</t>
  </si>
  <si>
    <t>2005/8</t>
  </si>
  <si>
    <t>2005/9</t>
  </si>
  <si>
    <t>2005/10</t>
  </si>
  <si>
    <t>2005/11</t>
  </si>
  <si>
    <t>2005/12</t>
  </si>
  <si>
    <t>2006/1</t>
  </si>
  <si>
    <t>2006/2</t>
  </si>
  <si>
    <t>2006/3</t>
  </si>
  <si>
    <t>2006/4</t>
  </si>
  <si>
    <t>2006/5</t>
  </si>
  <si>
    <t>2006/6</t>
  </si>
  <si>
    <t>2006/7</t>
  </si>
  <si>
    <t>2006/8</t>
  </si>
  <si>
    <t>2006/9</t>
  </si>
  <si>
    <t>2006/10</t>
  </si>
  <si>
    <t>2006/11</t>
  </si>
  <si>
    <t>2006/12</t>
  </si>
  <si>
    <t>2007/1</t>
  </si>
  <si>
    <t>2007/2</t>
  </si>
  <si>
    <t>2007/3</t>
  </si>
  <si>
    <t>2007/4</t>
  </si>
  <si>
    <t>2007/5</t>
  </si>
  <si>
    <t>2007/6</t>
  </si>
  <si>
    <t>2007/7</t>
  </si>
  <si>
    <t>2007/8</t>
  </si>
  <si>
    <t>2007/9</t>
  </si>
  <si>
    <t>2007/10</t>
  </si>
  <si>
    <t>2007/11</t>
  </si>
  <si>
    <t>2007/12</t>
  </si>
  <si>
    <t>2008/1</t>
  </si>
  <si>
    <t>2008/2</t>
  </si>
  <si>
    <t>2008/3</t>
  </si>
  <si>
    <t>2008/4</t>
  </si>
  <si>
    <t>2008/5</t>
  </si>
  <si>
    <t>2008/6</t>
  </si>
  <si>
    <t>2008/7</t>
  </si>
  <si>
    <t>2008/8</t>
  </si>
  <si>
    <t>2008/9</t>
  </si>
  <si>
    <t>2008/10</t>
  </si>
  <si>
    <t>2008/11</t>
  </si>
  <si>
    <t>2008/12</t>
  </si>
  <si>
    <t>2009/1</t>
  </si>
  <si>
    <t>2009/2</t>
  </si>
  <si>
    <t>2009/3</t>
  </si>
  <si>
    <t>2009/4</t>
  </si>
  <si>
    <t>2009/5</t>
  </si>
  <si>
    <t>2009/6</t>
  </si>
  <si>
    <t>2009/7</t>
  </si>
  <si>
    <t>2009/8</t>
  </si>
  <si>
    <t>2009/9</t>
  </si>
  <si>
    <t>2009/10</t>
  </si>
  <si>
    <t>2009/11</t>
  </si>
  <si>
    <t>2009/12</t>
  </si>
  <si>
    <t>2010/1</t>
  </si>
  <si>
    <t>2010/2</t>
  </si>
  <si>
    <t>2010/3</t>
  </si>
  <si>
    <t>2010/4</t>
  </si>
  <si>
    <t>2010/5</t>
  </si>
  <si>
    <t>2010/6</t>
  </si>
  <si>
    <t>2010/7</t>
  </si>
  <si>
    <t>2010/8</t>
  </si>
  <si>
    <t>2010/9</t>
  </si>
  <si>
    <t>2010/10</t>
  </si>
  <si>
    <t>2010/11</t>
  </si>
  <si>
    <t>2010/12</t>
  </si>
  <si>
    <t>2011/1</t>
  </si>
  <si>
    <t>2011/2</t>
  </si>
  <si>
    <t>2011/3</t>
  </si>
  <si>
    <t>2011/4</t>
  </si>
  <si>
    <t>2011/5</t>
  </si>
  <si>
    <t>2011/6</t>
  </si>
  <si>
    <t>2011/7</t>
  </si>
  <si>
    <t>2011/8</t>
  </si>
  <si>
    <t>2011/9</t>
  </si>
  <si>
    <t>2011/10</t>
  </si>
  <si>
    <t>2011/11</t>
  </si>
  <si>
    <t>2011/12</t>
  </si>
  <si>
    <t>2012/1</t>
  </si>
  <si>
    <t>2012/2</t>
  </si>
  <si>
    <t>2012/3</t>
  </si>
  <si>
    <t>2012/4</t>
  </si>
  <si>
    <t>2012/5</t>
  </si>
  <si>
    <t>2012/6</t>
  </si>
  <si>
    <t>2012/7</t>
  </si>
  <si>
    <t>2012/8</t>
  </si>
  <si>
    <t>2012/9</t>
  </si>
  <si>
    <t>2012/10</t>
  </si>
  <si>
    <t>2012/11</t>
  </si>
  <si>
    <t>2012/12</t>
  </si>
  <si>
    <t>2013/1</t>
  </si>
  <si>
    <t>2013/2</t>
  </si>
  <si>
    <t>2013/3</t>
  </si>
  <si>
    <t>2013/4</t>
  </si>
  <si>
    <t>2013/5</t>
  </si>
  <si>
    <t>2013/6</t>
  </si>
  <si>
    <t>2013/7</t>
  </si>
  <si>
    <t>2013/8</t>
  </si>
  <si>
    <t>2013/9</t>
  </si>
  <si>
    <t>2013/10</t>
  </si>
  <si>
    <t>2013/11</t>
  </si>
  <si>
    <t>2013/12</t>
  </si>
  <si>
    <t>2014/1</t>
  </si>
  <si>
    <t>2014/2</t>
  </si>
  <si>
    <t>2014/3</t>
  </si>
  <si>
    <t>2014/4</t>
  </si>
  <si>
    <t>2014/5</t>
  </si>
  <si>
    <t>2014/6</t>
  </si>
  <si>
    <t>2014/7</t>
  </si>
  <si>
    <t>2014/8</t>
  </si>
  <si>
    <t>2014/9</t>
  </si>
  <si>
    <t>2014/10</t>
  </si>
  <si>
    <t>2014/11</t>
  </si>
  <si>
    <t>2014/12</t>
  </si>
  <si>
    <t>2015/5</t>
  </si>
  <si>
    <t>2015/6</t>
  </si>
  <si>
    <t>2015/7</t>
  </si>
  <si>
    <t>2015/8</t>
  </si>
  <si>
    <t>2015/9</t>
  </si>
  <si>
    <t>2015/10</t>
  </si>
  <si>
    <t>2015/11</t>
  </si>
  <si>
    <t>2015/12</t>
  </si>
  <si>
    <t>2016/5</t>
  </si>
  <si>
    <t>2016/6</t>
  </si>
  <si>
    <t>2016/7</t>
  </si>
  <si>
    <t>2016/8</t>
  </si>
  <si>
    <t>2016/9</t>
  </si>
  <si>
    <t>2016/10</t>
  </si>
  <si>
    <t>2016/11</t>
  </si>
  <si>
    <t>2016/12</t>
  </si>
  <si>
    <t>2017/5</t>
  </si>
  <si>
    <t>2017/6</t>
  </si>
  <si>
    <t>2017/7</t>
  </si>
  <si>
    <t>2017/8</t>
  </si>
  <si>
    <t>2017/9</t>
  </si>
  <si>
    <t>2017/10</t>
  </si>
  <si>
    <t>2017/11</t>
  </si>
  <si>
    <t>2017/12</t>
  </si>
  <si>
    <t>2018/5</t>
  </si>
  <si>
    <t>2018/6</t>
  </si>
  <si>
    <t>2018/7</t>
  </si>
  <si>
    <t>2018/8</t>
  </si>
  <si>
    <t>2018/9</t>
  </si>
  <si>
    <t>2018/10</t>
  </si>
  <si>
    <t>2018/11</t>
  </si>
  <si>
    <t>2018/12</t>
  </si>
  <si>
    <t>2019/5</t>
  </si>
  <si>
    <t>2019/6</t>
  </si>
  <si>
    <t>2019/7</t>
  </si>
  <si>
    <t>2019/8</t>
  </si>
  <si>
    <t>2019/9</t>
  </si>
  <si>
    <t>2019/10</t>
  </si>
  <si>
    <t>2019/11</t>
  </si>
  <si>
    <t>2019/12</t>
  </si>
  <si>
    <t>2020/5</t>
  </si>
  <si>
    <t>2020/6</t>
  </si>
  <si>
    <t>2020/7</t>
  </si>
  <si>
    <t>2020/8</t>
  </si>
  <si>
    <t>2020/9</t>
  </si>
  <si>
    <t>2020/10</t>
  </si>
  <si>
    <t>2020/11</t>
  </si>
  <si>
    <t>2020/12</t>
  </si>
  <si>
    <t>2021/5</t>
  </si>
  <si>
    <t>2021/6</t>
  </si>
  <si>
    <t>2021/7</t>
  </si>
  <si>
    <t>2021/8</t>
  </si>
  <si>
    <t>2021/9</t>
  </si>
  <si>
    <t>2021/10</t>
  </si>
  <si>
    <t>2021/11</t>
  </si>
  <si>
    <t>2021/12</t>
  </si>
  <si>
    <t>2022/5</t>
  </si>
  <si>
    <t>2022/6</t>
  </si>
  <si>
    <t>2022/7</t>
  </si>
  <si>
    <t>2022/8</t>
  </si>
  <si>
    <t>2022/9</t>
  </si>
  <si>
    <t>2022/10</t>
  </si>
  <si>
    <t>2022/11</t>
  </si>
  <si>
    <t>2022/12</t>
  </si>
  <si>
    <t>/12023</t>
  </si>
  <si>
    <t>Conditional scenario 1: stable interest rate</t>
  </si>
  <si>
    <t>Conditional scenario 2: unchanged exchange rate</t>
  </si>
  <si>
    <t>Chart 1</t>
  </si>
  <si>
    <t>Chart 2</t>
  </si>
  <si>
    <t>Chart 3</t>
  </si>
  <si>
    <t>Chart 4</t>
  </si>
  <si>
    <t>Chart 5</t>
  </si>
  <si>
    <t>Chart 6</t>
  </si>
  <si>
    <t>Chart 7</t>
  </si>
  <si>
    <t>Chart 8</t>
  </si>
  <si>
    <t>Chart 9</t>
  </si>
  <si>
    <t>Chart 10</t>
  </si>
  <si>
    <t>Chart 11</t>
  </si>
  <si>
    <t>Chart 12</t>
  </si>
  <si>
    <t>Chart 13</t>
  </si>
  <si>
    <t>Chart 14</t>
  </si>
  <si>
    <t>Chart 15</t>
  </si>
  <si>
    <t>Chart 16</t>
  </si>
  <si>
    <t>Chart 17</t>
  </si>
  <si>
    <t>Chart 18</t>
  </si>
  <si>
    <t>Chart 19</t>
  </si>
  <si>
    <t>Chart 20</t>
  </si>
  <si>
    <t>Chart 21</t>
  </si>
  <si>
    <t>Chart 22</t>
  </si>
  <si>
    <t>Chart 23</t>
  </si>
  <si>
    <t>Chart 24</t>
  </si>
  <si>
    <t>Chart 25</t>
  </si>
  <si>
    <t>Chart 26</t>
  </si>
  <si>
    <t>Chart 27</t>
  </si>
  <si>
    <t>Chart 28</t>
  </si>
  <si>
    <t>Chart 29</t>
  </si>
  <si>
    <t>Chart 30</t>
  </si>
  <si>
    <t>Chart 31</t>
  </si>
  <si>
    <t>Chart 32</t>
  </si>
  <si>
    <t>Chart 33</t>
  </si>
  <si>
    <t>Chart 34</t>
  </si>
  <si>
    <t>Chart 35</t>
  </si>
  <si>
    <t>Chart 36</t>
  </si>
  <si>
    <t>Chart 37</t>
  </si>
  <si>
    <t>Chart 38</t>
  </si>
  <si>
    <t>Chart 39</t>
  </si>
  <si>
    <t>Chart 40</t>
  </si>
  <si>
    <t>Chart 41</t>
  </si>
  <si>
    <t>Chart 42</t>
  </si>
  <si>
    <t>Chart 43</t>
  </si>
  <si>
    <t>Chart 44</t>
  </si>
  <si>
    <t>Chart 45</t>
  </si>
  <si>
    <t>Chart 46</t>
  </si>
  <si>
    <t>Chart 47</t>
  </si>
  <si>
    <t>Chart 48</t>
  </si>
  <si>
    <t>ARMENIA: SELECTED MACROECONOMIC INDICATORS</t>
  </si>
  <si>
    <t>Chart 49</t>
  </si>
  <si>
    <t>List!A1</t>
  </si>
  <si>
    <t>List!A12</t>
  </si>
  <si>
    <t>List!A13</t>
  </si>
  <si>
    <t>List!A14</t>
  </si>
  <si>
    <t>List!A15</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</si>
</sst>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0.0_)"/>
    <numFmt numFmtId="167" formatCode="[$-409]dd\-mmm\-yy;@"/>
    <numFmt numFmtId="168" formatCode="_(* #,##0_);_(* \(#,##0\);_(* &quot;-&quot;??_);_(@_)"/>
    <numFmt numFmtId="169" formatCode="0.0%"/>
    <numFmt numFmtId="170" formatCode="_(* #,##0.0_);_(* \(#,##0.0\);_(* &quot;-&quot;??_);_(@_)"/>
    <numFmt numFmtId="171" formatCode="0.000"/>
    <numFmt numFmtId="172" formatCode="0.00_)"/>
    <numFmt numFmtId="173" formatCode="0.0000000000000_)"/>
    <numFmt numFmtId="174" formatCode="0.000000000000_)"/>
    <numFmt numFmtId="175" formatCode="[$-409]mmm\-yy;@"/>
    <numFmt numFmtId="176" formatCode="0.000_)"/>
    <numFmt numFmtId="177" formatCode="0.0000"/>
    <numFmt numFmtId="178" formatCode="0.000000000000000000000000000_)"/>
    <numFmt numFmtId="179" formatCode="_-* #,##0.00\ _ _-;\-* #,##0.00\ _ _-;_-* &quot;-&quot;??\ _ _-;_-@_-"/>
    <numFmt numFmtId="180" formatCode="_-* #,##0.00\ [$€-1]_-;\-* #,##0.00\ [$€-1]_-;_-* &quot;-&quot;??\ [$€-1]_-"/>
    <numFmt numFmtId="181" formatCode="&quot;   &quot;@"/>
    <numFmt numFmtId="182" formatCode="&quot;      &quot;@"/>
    <numFmt numFmtId="183" formatCode="&quot;         &quot;@"/>
    <numFmt numFmtId="184" formatCode="&quot;            &quot;@"/>
    <numFmt numFmtId="185" formatCode="\M\o\n\t\h\ \D.\y\y\y\y"/>
    <numFmt numFmtId="186" formatCode="_([$€-2]* #,##0.00_);_([$€-2]* \(#,##0.00\);_([$€-2]* &quot;-&quot;??_)"/>
    <numFmt numFmtId="187" formatCode="General_)"/>
    <numFmt numFmtId="188" formatCode="[&gt;0.05]#,##0.0;[&lt;-0.05]\-#,##0.0;\-\-&quot; &quot;;"/>
    <numFmt numFmtId="189" formatCode="[Black]#,##0.0;[Black]\-#,##0.0;;"/>
  </numFmts>
  <fonts count="216">
    <font>
      <sz val="11"/>
      <color theme="1"/>
      <name val="GHEA Grapala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11"/>
      <color theme="1"/>
      <name val="Calibri"/>
      <family val="2"/>
      <scheme val="minor"/>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0"/>
      <name val="Arial"/>
      <family val="2"/>
    </font>
    <font>
      <sz val="11"/>
      <color theme="1"/>
      <name val="GHEA Grapalat"/>
      <family val="2"/>
    </font>
    <font>
      <sz val="10"/>
      <name val="Arial"/>
      <family val="2"/>
      <charset val="238"/>
    </font>
    <font>
      <sz val="10"/>
      <name val="Arial CE"/>
      <charset val="238"/>
    </font>
    <font>
      <sz val="12"/>
      <name val="Times New Roman CE"/>
      <family val="1"/>
      <charset val="238"/>
    </font>
    <font>
      <b/>
      <sz val="10"/>
      <name val="Arial Armenian"/>
      <family val="2"/>
    </font>
    <font>
      <sz val="12"/>
      <name val="Times New Roman"/>
      <family val="1"/>
    </font>
    <font>
      <b/>
      <sz val="10"/>
      <name val="GHEA Grapalat"/>
      <family val="3"/>
    </font>
    <font>
      <b/>
      <sz val="11"/>
      <color theme="1"/>
      <name val="GHEA Grapalat"/>
      <family val="3"/>
    </font>
    <font>
      <sz val="11"/>
      <color theme="1"/>
      <name val="Times Armenian"/>
      <family val="2"/>
    </font>
    <font>
      <sz val="10"/>
      <name val="Courier"/>
      <family val="1"/>
      <charset val="204"/>
    </font>
    <font>
      <b/>
      <sz val="10"/>
      <name val="Times Armenian"/>
      <family val="1"/>
    </font>
    <font>
      <sz val="10"/>
      <color theme="1"/>
      <name val="GHEA Grapalat"/>
      <family val="3"/>
    </font>
    <font>
      <sz val="8"/>
      <name val="Arial Armenian"/>
      <family val="2"/>
    </font>
    <font>
      <b/>
      <sz val="10"/>
      <color indexed="10"/>
      <name val="Arial Armenian"/>
      <family val="2"/>
    </font>
    <font>
      <sz val="11"/>
      <color theme="1"/>
      <name val="GHEA Grapalat"/>
      <family val="3"/>
    </font>
    <font>
      <sz val="11"/>
      <color theme="1"/>
      <name val="Calibri"/>
      <family val="2"/>
      <scheme val="minor"/>
    </font>
    <font>
      <u/>
      <sz val="11"/>
      <color theme="10"/>
      <name val="Calibri"/>
      <family val="2"/>
      <scheme val="minor"/>
    </font>
    <font>
      <b/>
      <i/>
      <sz val="10"/>
      <color theme="1"/>
      <name val="GHEA Grapalat"/>
      <family val="3"/>
    </font>
    <font>
      <b/>
      <sz val="11"/>
      <color theme="1"/>
      <name val="GHEA Grapalat"/>
      <family val="2"/>
    </font>
    <font>
      <sz val="10"/>
      <color theme="1"/>
      <name val="GHEA Grapalat"/>
      <family val="2"/>
    </font>
    <font>
      <b/>
      <sz val="10"/>
      <color theme="1"/>
      <name val="GHEA Grapalat"/>
      <family val="2"/>
    </font>
    <font>
      <sz val="10"/>
      <name val="GHEA Grapalat"/>
      <family val="3"/>
    </font>
    <font>
      <i/>
      <sz val="10"/>
      <color rgb="FFFF0000"/>
      <name val="GHEA Grapalat"/>
      <family val="3"/>
    </font>
    <font>
      <sz val="9"/>
      <name val="GHEA Grapalat"/>
      <family val="3"/>
    </font>
    <font>
      <b/>
      <sz val="10"/>
      <color theme="1"/>
      <name val="GHEA Grapalat"/>
      <family val="3"/>
    </font>
    <font>
      <sz val="10"/>
      <name val="GHEA Grapalat"/>
      <family val="2"/>
    </font>
    <font>
      <b/>
      <sz val="12"/>
      <color theme="1"/>
      <name val="GHEA Grapalat"/>
      <family val="3"/>
    </font>
    <font>
      <sz val="11"/>
      <color rgb="FFFF0000"/>
      <name val="GHEA Grapalat"/>
      <family val="2"/>
    </font>
    <font>
      <sz val="10"/>
      <name val="Courier"/>
      <family val="3"/>
    </font>
    <font>
      <sz val="10"/>
      <name val="Arial"/>
      <family val="2"/>
      <charset val="204"/>
    </font>
    <font>
      <sz val="18"/>
      <color theme="3"/>
      <name val="Calibri Light"/>
      <family val="2"/>
      <scheme val="major"/>
    </font>
    <font>
      <b/>
      <sz val="15"/>
      <color theme="3"/>
      <name val="GHEA Grapalat"/>
      <family val="2"/>
    </font>
    <font>
      <b/>
      <sz val="13"/>
      <color theme="3"/>
      <name val="GHEA Grapalat"/>
      <family val="2"/>
    </font>
    <font>
      <b/>
      <sz val="11"/>
      <color theme="3"/>
      <name val="GHEA Grapalat"/>
      <family val="2"/>
    </font>
    <font>
      <sz val="11"/>
      <color rgb="FF006100"/>
      <name val="GHEA Grapalat"/>
      <family val="2"/>
    </font>
    <font>
      <sz val="11"/>
      <color rgb="FF9C0006"/>
      <name val="GHEA Grapalat"/>
      <family val="2"/>
    </font>
    <font>
      <sz val="11"/>
      <color rgb="FF9C6500"/>
      <name val="GHEA Grapalat"/>
      <family val="2"/>
    </font>
    <font>
      <sz val="11"/>
      <color rgb="FF3F3F76"/>
      <name val="GHEA Grapalat"/>
      <family val="2"/>
    </font>
    <font>
      <b/>
      <sz val="11"/>
      <color rgb="FF3F3F3F"/>
      <name val="GHEA Grapalat"/>
      <family val="2"/>
    </font>
    <font>
      <b/>
      <sz val="11"/>
      <color rgb="FFFA7D00"/>
      <name val="GHEA Grapalat"/>
      <family val="2"/>
    </font>
    <font>
      <sz val="11"/>
      <color rgb="FFFA7D00"/>
      <name val="GHEA Grapalat"/>
      <family val="2"/>
    </font>
    <font>
      <b/>
      <sz val="11"/>
      <color theme="0"/>
      <name val="GHEA Grapalat"/>
      <family val="2"/>
    </font>
    <font>
      <i/>
      <sz val="11"/>
      <color rgb="FF7F7F7F"/>
      <name val="GHEA Grapalat"/>
      <family val="2"/>
    </font>
    <font>
      <sz val="11"/>
      <color theme="0"/>
      <name val="GHEA Grapalat"/>
      <family val="2"/>
    </font>
    <font>
      <sz val="11"/>
      <name val="GHEA Grapalat"/>
      <family val="3"/>
    </font>
    <font>
      <sz val="11"/>
      <color theme="1"/>
      <name val="Arial Armenian"/>
      <family val="2"/>
    </font>
    <font>
      <b/>
      <sz val="2"/>
      <color theme="1"/>
      <name val="GHEA Grapalat"/>
      <family val="3"/>
    </font>
    <font>
      <sz val="10"/>
      <name val="Calibri"/>
      <family val="2"/>
      <scheme val="minor"/>
    </font>
    <font>
      <b/>
      <u/>
      <sz val="11"/>
      <color theme="10"/>
      <name val="GHEA Grapalat"/>
      <family val="3"/>
    </font>
    <font>
      <b/>
      <u/>
      <sz val="10"/>
      <color theme="10"/>
      <name val="GHEA Grapalat"/>
      <family val="3"/>
    </font>
    <font>
      <b/>
      <sz val="10"/>
      <color rgb="FF0070C0"/>
      <name val="GHEA Grapalat"/>
      <family val="3"/>
    </font>
    <font>
      <b/>
      <u/>
      <sz val="10"/>
      <color theme="10"/>
      <name val="Calibri"/>
      <family val="2"/>
      <scheme val="minor"/>
    </font>
    <font>
      <b/>
      <sz val="10"/>
      <name val="Times New Roman"/>
      <family val="1"/>
    </font>
    <font>
      <sz val="10"/>
      <name val="Arial Armenian"/>
      <family val="2"/>
    </font>
    <font>
      <sz val="10"/>
      <name val="Times Armenian"/>
      <family val="1"/>
    </font>
    <font>
      <sz val="12"/>
      <name val="Times New Roman"/>
      <family val="1"/>
    </font>
    <font>
      <sz val="9"/>
      <name val="Times New Roman"/>
      <family val="1"/>
    </font>
    <font>
      <sz val="12"/>
      <color rgb="FF006100"/>
      <name val="GHEA Grapalat"/>
      <family val="2"/>
    </font>
    <font>
      <sz val="12"/>
      <color rgb="FF9C0006"/>
      <name val="GHEA Grapalat"/>
      <family val="2"/>
    </font>
    <font>
      <sz val="12"/>
      <color rgb="FF9C6500"/>
      <name val="GHEA Grapalat"/>
      <family val="2"/>
    </font>
    <font>
      <sz val="12"/>
      <color rgb="FF3F3F76"/>
      <name val="GHEA Grapalat"/>
      <family val="2"/>
    </font>
    <font>
      <b/>
      <sz val="12"/>
      <color rgb="FF3F3F3F"/>
      <name val="GHEA Grapalat"/>
      <family val="2"/>
    </font>
    <font>
      <b/>
      <sz val="12"/>
      <color rgb="FFFA7D00"/>
      <name val="GHEA Grapalat"/>
      <family val="2"/>
    </font>
    <font>
      <sz val="12"/>
      <color rgb="FFFA7D00"/>
      <name val="GHEA Grapalat"/>
      <family val="2"/>
    </font>
    <font>
      <b/>
      <sz val="12"/>
      <color theme="0"/>
      <name val="GHEA Grapalat"/>
      <family val="2"/>
    </font>
    <font>
      <sz val="12"/>
      <color rgb="FFFF0000"/>
      <name val="GHEA Grapalat"/>
      <family val="2"/>
    </font>
    <font>
      <i/>
      <sz val="12"/>
      <color rgb="FF7F7F7F"/>
      <name val="GHEA Grapalat"/>
      <family val="2"/>
    </font>
    <font>
      <b/>
      <sz val="12"/>
      <color theme="1"/>
      <name val="GHEA Grapalat"/>
      <family val="2"/>
    </font>
    <font>
      <sz val="12"/>
      <color theme="0"/>
      <name val="GHEA Grapala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Times Armenian"/>
      <family val="1"/>
    </font>
    <font>
      <sz val="12"/>
      <name val="Times New Roman CE"/>
      <family val="1"/>
      <charset val="238"/>
    </font>
    <font>
      <u/>
      <sz val="12"/>
      <color indexed="12"/>
      <name val="Times New Roman CE"/>
      <family val="1"/>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color rgb="FF000000"/>
      <name val="GHEA Grapalat"/>
      <family val="3"/>
    </font>
    <font>
      <sz val="9"/>
      <color rgb="FF305496"/>
      <name val="GHEA Grapalat"/>
      <family val="2"/>
    </font>
    <font>
      <sz val="10"/>
      <color rgb="FF000000"/>
      <name val="GHEA Grapalat"/>
      <family val="2"/>
    </font>
    <font>
      <b/>
      <sz val="10"/>
      <color rgb="FF000000"/>
      <name val="GHEA Grapalat"/>
      <family val="3"/>
    </font>
    <font>
      <sz val="11"/>
      <color rgb="FF000000"/>
      <name val="Calibri"/>
      <family val="2"/>
    </font>
    <font>
      <sz val="11"/>
      <color rgb="FF000000"/>
      <name val="GHEA Grapalat"/>
      <family val="2"/>
    </font>
    <font>
      <sz val="10"/>
      <name val="Arial"/>
      <family val="2"/>
      <charset val="204"/>
    </font>
    <font>
      <sz val="10"/>
      <name val="Times Armenian"/>
      <family val="1"/>
    </font>
    <font>
      <b/>
      <sz val="10"/>
      <color rgb="FF000000"/>
      <name val="GHEA Grapalat"/>
      <family val="2"/>
    </font>
    <font>
      <u/>
      <sz val="10"/>
      <name val="GHEA Grapalat"/>
      <family val="3"/>
    </font>
    <font>
      <b/>
      <sz val="8"/>
      <color theme="1"/>
      <name val="GHEA Grapalat"/>
      <family val="3"/>
    </font>
    <font>
      <sz val="8"/>
      <color theme="1"/>
      <name val="GHEA Grapalat"/>
      <family val="3"/>
    </font>
    <font>
      <sz val="8"/>
      <color rgb="FF000000"/>
      <name val="GHEA Grapalat"/>
      <family val="3"/>
    </font>
    <font>
      <sz val="10"/>
      <color rgb="FF404040"/>
      <name val="GHEA Grapalat"/>
      <family val="2"/>
    </font>
    <font>
      <b/>
      <i/>
      <sz val="8"/>
      <color theme="1"/>
      <name val="GHEA Grapalat"/>
      <family val="3"/>
    </font>
    <font>
      <sz val="8"/>
      <color theme="1"/>
      <name val="Wingdings"/>
      <charset val="2"/>
    </font>
    <font>
      <sz val="9"/>
      <color theme="1"/>
      <name val="GHEA Grapalat"/>
      <family val="3"/>
    </font>
    <font>
      <sz val="7"/>
      <color theme="1"/>
      <name val="Times New Roman"/>
      <family val="1"/>
    </font>
    <font>
      <sz val="12"/>
      <color theme="1"/>
      <name val="Calibri"/>
      <family val="2"/>
      <scheme val="minor"/>
    </font>
    <font>
      <sz val="11"/>
      <name val="Calibri"/>
      <family val="2"/>
      <scheme val="minor"/>
    </font>
    <font>
      <b/>
      <sz val="11"/>
      <color rgb="FF000000"/>
      <name val="GHEA Grapalat"/>
      <family val="3"/>
    </font>
    <font>
      <sz val="12"/>
      <name val="Times New Roman CE"/>
      <family val="1"/>
      <charset val="238"/>
    </font>
    <font>
      <sz val="11"/>
      <color indexed="8"/>
      <name val="Times Armenian"/>
      <family val="2"/>
    </font>
    <font>
      <sz val="11"/>
      <color indexed="8"/>
      <name val="Calibri"/>
      <family val="2"/>
    </font>
    <font>
      <sz val="11"/>
      <color indexed="9"/>
      <name val="Times Armenian"/>
      <family val="2"/>
    </font>
    <font>
      <sz val="11"/>
      <color indexed="20"/>
      <name val="Times Armenian"/>
      <family val="2"/>
    </font>
    <font>
      <b/>
      <sz val="11"/>
      <color indexed="52"/>
      <name val="Times Armenian"/>
      <family val="2"/>
    </font>
    <font>
      <b/>
      <sz val="11"/>
      <color indexed="9"/>
      <name val="Times Armenian"/>
      <family val="2"/>
    </font>
    <font>
      <i/>
      <sz val="11"/>
      <color indexed="23"/>
      <name val="Times Armenian"/>
      <family val="2"/>
    </font>
    <font>
      <sz val="11"/>
      <color indexed="17"/>
      <name val="Times Armenian"/>
      <family val="2"/>
    </font>
    <font>
      <b/>
      <sz val="15"/>
      <color indexed="56"/>
      <name val="Times Armenian"/>
      <family val="2"/>
    </font>
    <font>
      <b/>
      <sz val="13"/>
      <color indexed="56"/>
      <name val="Times Armenian"/>
      <family val="2"/>
    </font>
    <font>
      <b/>
      <sz val="11"/>
      <color indexed="56"/>
      <name val="Times Armenian"/>
      <family val="2"/>
    </font>
    <font>
      <sz val="11"/>
      <color indexed="62"/>
      <name val="Times Armenian"/>
      <family val="2"/>
    </font>
    <font>
      <sz val="11"/>
      <color indexed="52"/>
      <name val="Times Armenian"/>
      <family val="2"/>
    </font>
    <font>
      <sz val="11"/>
      <color indexed="60"/>
      <name val="Times Armenian"/>
      <family val="2"/>
    </font>
    <font>
      <b/>
      <sz val="11"/>
      <color indexed="63"/>
      <name val="Times Armenian"/>
      <family val="2"/>
    </font>
    <font>
      <b/>
      <sz val="18"/>
      <color indexed="56"/>
      <name val="Cambria"/>
      <family val="2"/>
    </font>
    <font>
      <b/>
      <sz val="11"/>
      <color indexed="8"/>
      <name val="Times Armenian"/>
      <family val="2"/>
    </font>
    <font>
      <sz val="11"/>
      <color indexed="10"/>
      <name val="Times Armenian"/>
      <family val="2"/>
    </font>
    <font>
      <sz val="10"/>
      <name val="MS Sans Serif"/>
      <family val="2"/>
    </font>
    <font>
      <sz val="11"/>
      <color indexed="8"/>
      <name val="Calibri"/>
      <family val="2"/>
      <charset val="204"/>
    </font>
    <font>
      <sz val="11"/>
      <color indexed="9"/>
      <name val="Calibri"/>
      <family val="2"/>
      <charset val="204"/>
    </font>
    <font>
      <sz val="12"/>
      <name val="Tms Rmn"/>
    </font>
    <font>
      <sz val="1"/>
      <color indexed="8"/>
      <name val="Courier"/>
      <family val="3"/>
    </font>
    <font>
      <sz val="10"/>
      <name val="Times New Roman"/>
      <family val="1"/>
    </font>
    <font>
      <b/>
      <sz val="11"/>
      <color indexed="8"/>
      <name val="Calibri"/>
      <family val="2"/>
      <charset val="204"/>
    </font>
    <font>
      <sz val="8"/>
      <name val="Times New Roman"/>
      <family val="1"/>
    </font>
    <font>
      <sz val="12"/>
      <name val="Helv"/>
    </font>
    <font>
      <b/>
      <sz val="1"/>
      <color indexed="8"/>
      <name val="Courier"/>
      <family val="3"/>
    </font>
    <font>
      <sz val="7"/>
      <name val="Small Fonts"/>
      <family val="2"/>
    </font>
    <font>
      <sz val="10"/>
      <name val="Tms Rmn"/>
    </font>
    <font>
      <b/>
      <sz val="18"/>
      <color indexed="62"/>
      <name val="Cambria"/>
      <family val="2"/>
      <charset val="204"/>
    </font>
    <font>
      <sz val="12"/>
      <color indexed="24"/>
      <name val="Modern"/>
      <family val="3"/>
      <charset val="255"/>
    </font>
    <font>
      <b/>
      <sz val="18"/>
      <color indexed="24"/>
      <name val="Modern"/>
      <family val="3"/>
      <charset val="255"/>
    </font>
    <font>
      <b/>
      <sz val="12"/>
      <color indexed="24"/>
      <name val="Modern"/>
      <family val="3"/>
      <charset val="255"/>
    </font>
    <font>
      <b/>
      <sz val="10"/>
      <color theme="0"/>
      <name val="Times New Roman"/>
      <family val="1"/>
    </font>
    <font>
      <sz val="12"/>
      <color rgb="FF000000"/>
      <name val="Calibri"/>
      <family val="2"/>
    </font>
    <font>
      <sz val="12"/>
      <name val="Times New Roman CE"/>
      <family val="1"/>
      <charset val="238"/>
    </font>
    <font>
      <sz val="11"/>
      <color rgb="FF9C5700"/>
      <name val="Calibri"/>
      <family val="2"/>
      <scheme val="minor"/>
    </font>
    <font>
      <sz val="9"/>
      <color theme="1"/>
      <name val="Times Armenian"/>
      <family val="1"/>
      <charset val="1"/>
    </font>
    <font>
      <b/>
      <sz val="10"/>
      <color theme="1"/>
      <name val="Sylfaen"/>
      <family val="1"/>
      <charset val="1"/>
    </font>
    <font>
      <b/>
      <sz val="9"/>
      <color theme="1"/>
      <name val="Times New Roman"/>
      <family val="1"/>
      <charset val="1"/>
    </font>
    <font>
      <sz val="9"/>
      <color theme="1"/>
      <name val="Arial"/>
      <family val="2"/>
      <charset val="1"/>
    </font>
    <font>
      <b/>
      <sz val="9"/>
      <color rgb="FF000000"/>
      <name val="Times New Roman"/>
      <family val="1"/>
      <charset val="1"/>
    </font>
    <font>
      <sz val="12"/>
      <color theme="1"/>
      <name val="Times New Roman"/>
      <family val="1"/>
    </font>
    <font>
      <sz val="10"/>
      <color rgb="FF000000"/>
      <name val="Calibri"/>
      <family val="2"/>
      <scheme val="minor"/>
    </font>
    <font>
      <sz val="8"/>
      <name val="GHEA Grapalat"/>
      <family val="2"/>
    </font>
    <font>
      <sz val="10"/>
      <color theme="1"/>
      <name val="Calibri"/>
      <family val="2"/>
      <scheme val="minor"/>
    </font>
    <font>
      <sz val="11"/>
      <color rgb="FF000000"/>
      <name val="GHEA Grapalat"/>
      <family val="3"/>
    </font>
    <font>
      <sz val="9"/>
      <color theme="1"/>
      <name val="Sylfaen"/>
      <family val="1"/>
      <charset val="204"/>
    </font>
    <font>
      <b/>
      <sz val="7"/>
      <color rgb="FF1F497D"/>
      <name val="GHEA Grapalat"/>
      <family val="3"/>
    </font>
    <font>
      <b/>
      <sz val="10"/>
      <color theme="1"/>
      <name val="GHEA Grapalat"/>
    </font>
    <font>
      <sz val="10"/>
      <color theme="1"/>
      <name val="GHEA Grapalat"/>
    </font>
    <font>
      <i/>
      <sz val="8"/>
      <color theme="1"/>
      <name val="GHEA Grapalat"/>
      <family val="3"/>
    </font>
    <font>
      <b/>
      <sz val="8"/>
      <color rgb="FF000000"/>
      <name val="GHEA Grapalat"/>
      <family val="3"/>
    </font>
    <font>
      <b/>
      <i/>
      <sz val="10"/>
      <name val="GHEA Grapalat"/>
      <family val="3"/>
    </font>
    <font>
      <b/>
      <sz val="7"/>
      <color theme="1"/>
      <name val="GHEA Grapalat"/>
      <family val="3"/>
    </font>
    <font>
      <b/>
      <sz val="6"/>
      <color rgb="FF000000"/>
      <name val="GHEA Grapalat"/>
      <family val="3"/>
    </font>
    <font>
      <i/>
      <sz val="8"/>
      <color rgb="FF000000"/>
      <name val="GHEA Grapalat"/>
      <family val="3"/>
    </font>
  </fonts>
  <fills count="7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57"/>
      </patternFill>
    </fill>
    <fill>
      <patternFill patternType="solid">
        <fgColor indexed="53"/>
      </patternFill>
    </fill>
    <fill>
      <patternFill patternType="solid">
        <fgColor rgb="FFD9D9D9"/>
        <bgColor indexed="64"/>
      </patternFill>
    </fill>
    <fill>
      <patternFill patternType="solid">
        <fgColor rgb="FFFFFFFF"/>
        <bgColor indexed="64"/>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17"/>
        <bgColor indexed="64"/>
      </patternFill>
    </fill>
    <fill>
      <patternFill patternType="solid">
        <fgColor rgb="FFDA9694"/>
        <bgColor indexed="64"/>
      </patternFill>
    </fill>
  </fills>
  <borders count="51">
    <border>
      <left/>
      <right/>
      <top/>
      <bottom/>
      <diagonal/>
    </border>
    <border>
      <left style="thin">
        <color indexed="12"/>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12"/>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12"/>
      </top>
      <bottom/>
      <diagonal/>
    </border>
    <border>
      <left/>
      <right style="thin">
        <color indexed="12"/>
      </right>
      <top style="thin">
        <color indexed="12"/>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rgb="FF0000FF"/>
      </left>
      <right/>
      <top style="thin">
        <color rgb="FF0000FF"/>
      </top>
      <bottom/>
      <diagonal/>
    </border>
  </borders>
  <cellStyleXfs count="4199">
    <xf numFmtId="0" fontId="0" fillId="0" borderId="0"/>
    <xf numFmtId="0" fontId="31" fillId="0" borderId="0"/>
    <xf numFmtId="0" fontId="33" fillId="0" borderId="0"/>
    <xf numFmtId="0" fontId="34" fillId="0" borderId="0"/>
    <xf numFmtId="0" fontId="35" fillId="0" borderId="0"/>
    <xf numFmtId="0" fontId="32" fillId="0" borderId="0"/>
    <xf numFmtId="0" fontId="32" fillId="0" borderId="0"/>
    <xf numFmtId="0" fontId="37" fillId="0" borderId="0"/>
    <xf numFmtId="0" fontId="32" fillId="0" borderId="0"/>
    <xf numFmtId="0" fontId="32" fillId="0" borderId="0"/>
    <xf numFmtId="0" fontId="36" fillId="0" borderId="0"/>
    <xf numFmtId="0" fontId="32" fillId="0" borderId="0"/>
    <xf numFmtId="0" fontId="40" fillId="0" borderId="0"/>
    <xf numFmtId="43" fontId="40" fillId="0" borderId="0" applyFont="0" applyFill="0" applyBorder="0" applyAlignment="0" applyProtection="0"/>
    <xf numFmtId="0" fontId="32" fillId="0" borderId="0"/>
    <xf numFmtId="0" fontId="32" fillId="0" borderId="0"/>
    <xf numFmtId="166" fontId="41" fillId="0" borderId="0"/>
    <xf numFmtId="0" fontId="42" fillId="0" borderId="0"/>
    <xf numFmtId="43" fontId="32" fillId="0" borderId="0" applyFont="0" applyFill="0" applyBorder="0" applyAlignment="0" applyProtection="0"/>
    <xf numFmtId="0" fontId="44" fillId="0" borderId="0"/>
    <xf numFmtId="0" fontId="45" fillId="0" borderId="0"/>
    <xf numFmtId="43" fontId="32" fillId="0" borderId="0" applyFont="0" applyFill="0" applyBorder="0" applyAlignment="0" applyProtection="0"/>
    <xf numFmtId="0" fontId="47" fillId="0" borderId="0"/>
    <xf numFmtId="43" fontId="47" fillId="0" borderId="0" applyFont="0" applyFill="0" applyBorder="0" applyAlignment="0" applyProtection="0"/>
    <xf numFmtId="0" fontId="48" fillId="0" borderId="0" applyNumberFormat="0" applyFill="0" applyBorder="0" applyAlignment="0" applyProtection="0"/>
    <xf numFmtId="0" fontId="32" fillId="0" borderId="0"/>
    <xf numFmtId="9" fontId="40" fillId="0" borderId="0" applyFont="0" applyFill="0" applyBorder="0" applyAlignment="0" applyProtection="0"/>
    <xf numFmtId="0" fontId="30" fillId="0" borderId="0"/>
    <xf numFmtId="0" fontId="30" fillId="0" borderId="0"/>
    <xf numFmtId="0" fontId="47" fillId="0" borderId="0"/>
    <xf numFmtId="43" fontId="47" fillId="0" borderId="0" applyFont="0" applyFill="0" applyBorder="0" applyAlignment="0" applyProtection="0"/>
    <xf numFmtId="166" fontId="60" fillId="0" borderId="0"/>
    <xf numFmtId="172" fontId="60" fillId="0" borderId="0">
      <alignment vertical="center"/>
    </xf>
    <xf numFmtId="166" fontId="41" fillId="0" borderId="0"/>
    <xf numFmtId="0" fontId="31" fillId="0" borderId="0"/>
    <xf numFmtId="172" fontId="60" fillId="0" borderId="0"/>
    <xf numFmtId="174" fontId="41" fillId="0" borderId="0"/>
    <xf numFmtId="172" fontId="60" fillId="0" borderId="0"/>
    <xf numFmtId="173" fontId="60" fillId="0" borderId="0"/>
    <xf numFmtId="43" fontId="61" fillId="0" borderId="0" applyFont="0" applyFill="0" applyBorder="0" applyAlignment="0" applyProtection="0"/>
    <xf numFmtId="0" fontId="62" fillId="0" borderId="0" applyNumberForma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3" borderId="0" applyNumberFormat="0" applyBorder="0" applyAlignment="0" applyProtection="0"/>
    <xf numFmtId="0" fontId="67" fillId="4" borderId="0" applyNumberFormat="0" applyBorder="0" applyAlignment="0" applyProtection="0"/>
    <xf numFmtId="0" fontId="68" fillId="5" borderId="0" applyNumberFormat="0" applyBorder="0" applyAlignment="0" applyProtection="0"/>
    <xf numFmtId="0" fontId="69" fillId="6" borderId="5" applyNumberFormat="0" applyAlignment="0" applyProtection="0"/>
    <xf numFmtId="0" fontId="70" fillId="7" borderId="6" applyNumberFormat="0" applyAlignment="0" applyProtection="0"/>
    <xf numFmtId="0" fontId="71" fillId="7" borderId="5" applyNumberFormat="0" applyAlignment="0" applyProtection="0"/>
    <xf numFmtId="0" fontId="72" fillId="0" borderId="7" applyNumberFormat="0" applyFill="0" applyAlignment="0" applyProtection="0"/>
    <xf numFmtId="0" fontId="73" fillId="8" borderId="8" applyNumberFormat="0" applyAlignment="0" applyProtection="0"/>
    <xf numFmtId="0" fontId="59" fillId="0" borderId="0" applyNumberFormat="0" applyFill="0" applyBorder="0" applyAlignment="0" applyProtection="0"/>
    <xf numFmtId="0" fontId="32" fillId="9" borderId="9" applyNumberFormat="0" applyFont="0" applyAlignment="0" applyProtection="0"/>
    <xf numFmtId="0" fontId="74" fillId="0" borderId="0" applyNumberFormat="0" applyFill="0" applyBorder="0" applyAlignment="0" applyProtection="0"/>
    <xf numFmtId="0" fontId="50" fillId="0" borderId="10" applyNumberFormat="0" applyFill="0" applyAlignment="0" applyProtection="0"/>
    <xf numFmtId="0" fontId="75"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75" fillId="33" borderId="0" applyNumberFormat="0" applyBorder="0" applyAlignment="0" applyProtection="0"/>
    <xf numFmtId="0" fontId="29" fillId="0" borderId="0"/>
    <xf numFmtId="9" fontId="32" fillId="0" borderId="0" applyFont="0" applyFill="0" applyBorder="0" applyAlignment="0" applyProtection="0"/>
    <xf numFmtId="0" fontId="47" fillId="0" borderId="0"/>
    <xf numFmtId="43" fontId="47" fillId="0" borderId="0" applyFont="0" applyFill="0" applyBorder="0" applyAlignment="0" applyProtection="0"/>
    <xf numFmtId="0" fontId="28" fillId="0" borderId="0"/>
    <xf numFmtId="0" fontId="28" fillId="0" borderId="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3" borderId="0" applyNumberFormat="0" applyBorder="0" applyAlignment="0" applyProtection="0"/>
    <xf numFmtId="0" fontId="67" fillId="4" borderId="0" applyNumberFormat="0" applyBorder="0" applyAlignment="0" applyProtection="0"/>
    <xf numFmtId="0" fontId="68" fillId="5" borderId="0" applyNumberFormat="0" applyBorder="0" applyAlignment="0" applyProtection="0"/>
    <xf numFmtId="0" fontId="69" fillId="6" borderId="5" applyNumberFormat="0" applyAlignment="0" applyProtection="0"/>
    <xf numFmtId="0" fontId="70" fillId="7" borderId="6" applyNumberFormat="0" applyAlignment="0" applyProtection="0"/>
    <xf numFmtId="0" fontId="71" fillId="7" borderId="5" applyNumberFormat="0" applyAlignment="0" applyProtection="0"/>
    <xf numFmtId="0" fontId="72" fillId="0" borderId="7" applyNumberFormat="0" applyFill="0" applyAlignment="0" applyProtection="0"/>
    <xf numFmtId="0" fontId="73" fillId="8" borderId="8" applyNumberFormat="0" applyAlignment="0" applyProtection="0"/>
    <xf numFmtId="0" fontId="59" fillId="0" borderId="0" applyNumberFormat="0" applyFill="0" applyBorder="0" applyAlignment="0" applyProtection="0"/>
    <xf numFmtId="0" fontId="74" fillId="0" borderId="0" applyNumberFormat="0" applyFill="0" applyBorder="0" applyAlignment="0" applyProtection="0"/>
    <xf numFmtId="0" fontId="50" fillId="0" borderId="10" applyNumberFormat="0" applyFill="0" applyAlignment="0" applyProtection="0"/>
    <xf numFmtId="0" fontId="75"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75" fillId="33"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6" fillId="0" borderId="0"/>
    <xf numFmtId="9" fontId="31" fillId="0" borderId="0" applyFont="0" applyFill="0" applyBorder="0" applyAlignment="0" applyProtection="0"/>
    <xf numFmtId="0" fontId="86" fillId="0" borderId="0"/>
    <xf numFmtId="0" fontId="40" fillId="0" borderId="0"/>
    <xf numFmtId="0" fontId="87" fillId="0" borderId="0"/>
    <xf numFmtId="9" fontId="37" fillId="0" borderId="0" applyFont="0" applyFill="0" applyBorder="0" applyAlignment="0" applyProtection="0"/>
    <xf numFmtId="0" fontId="88" fillId="0" borderId="0"/>
    <xf numFmtId="0" fontId="37" fillId="0" borderId="0"/>
    <xf numFmtId="0" fontId="26" fillId="9" borderId="9" applyNumberFormat="0" applyFont="0" applyAlignment="0" applyProtection="0"/>
    <xf numFmtId="0" fontId="101" fillId="0" borderId="2" applyNumberFormat="0" applyFill="0" applyAlignment="0" applyProtection="0"/>
    <xf numFmtId="0" fontId="102" fillId="0" borderId="3" applyNumberFormat="0" applyFill="0" applyAlignment="0" applyProtection="0"/>
    <xf numFmtId="0" fontId="103" fillId="0" borderId="4" applyNumberFormat="0" applyFill="0" applyAlignment="0" applyProtection="0"/>
    <xf numFmtId="0" fontId="103" fillId="0" borderId="0" applyNumberFormat="0" applyFill="0" applyBorder="0" applyAlignment="0" applyProtection="0"/>
    <xf numFmtId="0" fontId="104" fillId="3" borderId="0" applyNumberFormat="0" applyBorder="0" applyAlignment="0" applyProtection="0"/>
    <xf numFmtId="0" fontId="105" fillId="4" borderId="0" applyNumberFormat="0" applyBorder="0" applyAlignment="0" applyProtection="0"/>
    <xf numFmtId="0" fontId="106" fillId="5" borderId="0" applyNumberFormat="0" applyBorder="0" applyAlignment="0" applyProtection="0"/>
    <xf numFmtId="0" fontId="107" fillId="6" borderId="5" applyNumberFormat="0" applyAlignment="0" applyProtection="0"/>
    <xf numFmtId="0" fontId="108" fillId="7" borderId="6" applyNumberFormat="0" applyAlignment="0" applyProtection="0"/>
    <xf numFmtId="0" fontId="109" fillId="7" borderId="5" applyNumberFormat="0" applyAlignment="0" applyProtection="0"/>
    <xf numFmtId="0" fontId="110" fillId="0" borderId="7" applyNumberFormat="0" applyFill="0" applyAlignment="0" applyProtection="0"/>
    <xf numFmtId="0" fontId="111" fillId="8" borderId="8" applyNumberFormat="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10" applyNumberFormat="0" applyFill="0" applyAlignment="0" applyProtection="0"/>
    <xf numFmtId="0" fontId="115"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115" fillId="13" borderId="0" applyNumberFormat="0" applyBorder="0" applyAlignment="0" applyProtection="0"/>
    <xf numFmtId="0" fontId="115"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115" fillId="25" borderId="0" applyNumberFormat="0" applyBorder="0" applyAlignment="0" applyProtection="0"/>
    <xf numFmtId="0" fontId="115"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15" fillId="29" borderId="0" applyNumberFormat="0" applyBorder="0" applyAlignment="0" applyProtection="0"/>
    <xf numFmtId="0" fontId="115"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15" fillId="33" borderId="0" applyNumberFormat="0" applyBorder="0" applyAlignment="0" applyProtection="0"/>
    <xf numFmtId="0" fontId="47" fillId="9" borderId="9" applyNumberFormat="0" applyFont="0" applyAlignment="0" applyProtection="0"/>
    <xf numFmtId="0" fontId="47" fillId="0" borderId="0"/>
    <xf numFmtId="0" fontId="47" fillId="9" borderId="9" applyNumberFormat="0" applyFont="0" applyAlignment="0" applyProtection="0"/>
    <xf numFmtId="0" fontId="47" fillId="11" borderId="0" applyNumberFormat="0" applyBorder="0" applyAlignment="0" applyProtection="0"/>
    <xf numFmtId="0" fontId="47" fillId="12"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0" borderId="0"/>
    <xf numFmtId="0" fontId="47" fillId="9" borderId="9" applyNumberFormat="0" applyFont="0" applyAlignment="0" applyProtection="0"/>
    <xf numFmtId="0" fontId="47" fillId="11" borderId="0" applyNumberFormat="0" applyBorder="0" applyAlignment="0" applyProtection="0"/>
    <xf numFmtId="0" fontId="47" fillId="12"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0" borderId="0"/>
    <xf numFmtId="0" fontId="47" fillId="9" borderId="9" applyNumberFormat="0" applyFont="0" applyAlignment="0" applyProtection="0"/>
    <xf numFmtId="0" fontId="47" fillId="11" borderId="0" applyNumberFormat="0" applyBorder="0" applyAlignment="0" applyProtection="0"/>
    <xf numFmtId="0" fontId="47" fillId="12"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5" applyNumberFormat="0" applyAlignment="0" applyProtection="0"/>
    <xf numFmtId="0" fontId="93" fillId="7" borderId="6" applyNumberFormat="0" applyAlignment="0" applyProtection="0"/>
    <xf numFmtId="0" fontId="94" fillId="7" borderId="5" applyNumberFormat="0" applyAlignment="0" applyProtection="0"/>
    <xf numFmtId="0" fontId="95" fillId="0" borderId="7" applyNumberFormat="0" applyFill="0" applyAlignment="0" applyProtection="0"/>
    <xf numFmtId="0" fontId="96" fillId="8" borderId="8"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10" applyNumberFormat="0" applyFill="0" applyAlignment="0" applyProtection="0"/>
    <xf numFmtId="0" fontId="100"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100" fillId="33" borderId="0" applyNumberFormat="0" applyBorder="0" applyAlignment="0" applyProtection="0"/>
    <xf numFmtId="0" fontId="101" fillId="0" borderId="2" applyNumberFormat="0" applyFill="0" applyAlignment="0" applyProtection="0"/>
    <xf numFmtId="0" fontId="102" fillId="0" borderId="3" applyNumberFormat="0" applyFill="0" applyAlignment="0" applyProtection="0"/>
    <xf numFmtId="0" fontId="103" fillId="0" borderId="4" applyNumberFormat="0" applyFill="0" applyAlignment="0" applyProtection="0"/>
    <xf numFmtId="0" fontId="103" fillId="0" borderId="0" applyNumberFormat="0" applyFill="0" applyBorder="0" applyAlignment="0" applyProtection="0"/>
    <xf numFmtId="0" fontId="104" fillId="3" borderId="0" applyNumberFormat="0" applyBorder="0" applyAlignment="0" applyProtection="0"/>
    <xf numFmtId="0" fontId="105" fillId="4" borderId="0" applyNumberFormat="0" applyBorder="0" applyAlignment="0" applyProtection="0"/>
    <xf numFmtId="0" fontId="106" fillId="5" borderId="0" applyNumberFormat="0" applyBorder="0" applyAlignment="0" applyProtection="0"/>
    <xf numFmtId="0" fontId="107" fillId="6" borderId="5" applyNumberFormat="0" applyAlignment="0" applyProtection="0"/>
    <xf numFmtId="0" fontId="108" fillId="7" borderId="6" applyNumberFormat="0" applyAlignment="0" applyProtection="0"/>
    <xf numFmtId="0" fontId="109" fillId="7" borderId="5" applyNumberFormat="0" applyAlignment="0" applyProtection="0"/>
    <xf numFmtId="0" fontId="110" fillId="0" borderId="7" applyNumberFormat="0" applyFill="0" applyAlignment="0" applyProtection="0"/>
    <xf numFmtId="0" fontId="111" fillId="8" borderId="8" applyNumberFormat="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10" applyNumberFormat="0" applyFill="0" applyAlignment="0" applyProtection="0"/>
    <xf numFmtId="0" fontId="115"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115" fillId="13" borderId="0" applyNumberFormat="0" applyBorder="0" applyAlignment="0" applyProtection="0"/>
    <xf numFmtId="0" fontId="115"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115" fillId="25" borderId="0" applyNumberFormat="0" applyBorder="0" applyAlignment="0" applyProtection="0"/>
    <xf numFmtId="0" fontId="115"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15" fillId="29" borderId="0" applyNumberFormat="0" applyBorder="0" applyAlignment="0" applyProtection="0"/>
    <xf numFmtId="0" fontId="115"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15" fillId="33" borderId="0" applyNumberFormat="0" applyBorder="0" applyAlignment="0" applyProtection="0"/>
    <xf numFmtId="0" fontId="47" fillId="9" borderId="9" applyNumberFormat="0" applyFont="0" applyAlignment="0" applyProtection="0"/>
    <xf numFmtId="0" fontId="47" fillId="0" borderId="0"/>
    <xf numFmtId="0" fontId="47" fillId="9" borderId="9" applyNumberFormat="0" applyFont="0" applyAlignment="0" applyProtection="0"/>
    <xf numFmtId="0" fontId="47" fillId="11" borderId="0" applyNumberFormat="0" applyBorder="0" applyAlignment="0" applyProtection="0"/>
    <xf numFmtId="0" fontId="47" fillId="12"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0" borderId="0"/>
    <xf numFmtId="0" fontId="47" fillId="9" borderId="9" applyNumberFormat="0" applyFont="0" applyAlignment="0" applyProtection="0"/>
    <xf numFmtId="0" fontId="47" fillId="11" borderId="0" applyNumberFormat="0" applyBorder="0" applyAlignment="0" applyProtection="0"/>
    <xf numFmtId="0" fontId="47" fillId="12"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16" fillId="0" borderId="0"/>
    <xf numFmtId="0" fontId="32" fillId="0" borderId="0"/>
    <xf numFmtId="0" fontId="86" fillId="0" borderId="0"/>
    <xf numFmtId="0" fontId="47" fillId="0" borderId="0"/>
    <xf numFmtId="0" fontId="86" fillId="0" borderId="0"/>
    <xf numFmtId="43" fontId="86" fillId="0" borderId="0" applyFont="0" applyFill="0" applyBorder="0" applyAlignment="0" applyProtection="0"/>
    <xf numFmtId="43" fontId="86" fillId="0" borderId="0" applyFont="0" applyFill="0" applyBorder="0" applyAlignment="0" applyProtection="0"/>
    <xf numFmtId="43" fontId="41" fillId="0" borderId="0"/>
    <xf numFmtId="176" fontId="41" fillId="0" borderId="0"/>
    <xf numFmtId="176" fontId="41" fillId="0" borderId="0"/>
    <xf numFmtId="43" fontId="47" fillId="0" borderId="0" applyFont="0" applyFill="0" applyBorder="0" applyAlignment="0" applyProtection="0"/>
    <xf numFmtId="166" fontId="60" fillId="0" borderId="0"/>
    <xf numFmtId="43" fontId="32" fillId="0" borderId="0" applyFont="0" applyFill="0" applyBorder="0" applyAlignment="0" applyProtection="0"/>
    <xf numFmtId="166" fontId="60" fillId="0" borderId="0"/>
    <xf numFmtId="0" fontId="31" fillId="0" borderId="0"/>
    <xf numFmtId="0" fontId="77" fillId="0" borderId="0"/>
    <xf numFmtId="0" fontId="31" fillId="0" borderId="0"/>
    <xf numFmtId="0" fontId="31" fillId="0" borderId="0"/>
    <xf numFmtId="0" fontId="86" fillId="0" borderId="0"/>
    <xf numFmtId="43" fontId="31" fillId="0" borderId="0" applyFont="0" applyFill="0" applyBorder="0" applyAlignment="0" applyProtection="0"/>
    <xf numFmtId="43" fontId="31" fillId="0" borderId="0" applyFont="0" applyFill="0" applyBorder="0" applyAlignment="0" applyProtection="0"/>
    <xf numFmtId="0" fontId="86" fillId="0" borderId="0"/>
    <xf numFmtId="0" fontId="32" fillId="0" borderId="0"/>
    <xf numFmtId="0" fontId="31" fillId="0" borderId="0"/>
    <xf numFmtId="172" fontId="41" fillId="0" borderId="0"/>
    <xf numFmtId="166" fontId="60" fillId="0" borderId="0"/>
    <xf numFmtId="166" fontId="60" fillId="0" borderId="0"/>
    <xf numFmtId="166" fontId="60" fillId="0" borderId="0"/>
    <xf numFmtId="172" fontId="60" fillId="0" borderId="0"/>
    <xf numFmtId="172" fontId="41" fillId="0" borderId="0">
      <alignment vertical="center"/>
    </xf>
    <xf numFmtId="0" fontId="85" fillId="0" borderId="0"/>
    <xf numFmtId="166" fontId="41" fillId="0" borderId="0"/>
    <xf numFmtId="0" fontId="31" fillId="0" borderId="0"/>
    <xf numFmtId="172" fontId="60" fillId="0" borderId="0"/>
    <xf numFmtId="166" fontId="41" fillId="0" borderId="0"/>
    <xf numFmtId="172" fontId="41" fillId="0" borderId="0"/>
    <xf numFmtId="0" fontId="77" fillId="0" borderId="0"/>
    <xf numFmtId="166" fontId="60" fillId="0" borderId="0"/>
    <xf numFmtId="172" fontId="60" fillId="0" borderId="0"/>
    <xf numFmtId="0" fontId="61" fillId="0" borderId="0"/>
    <xf numFmtId="172" fontId="60" fillId="0" borderId="0"/>
    <xf numFmtId="166" fontId="60" fillId="0" borderId="0"/>
    <xf numFmtId="0" fontId="47" fillId="0" borderId="0"/>
    <xf numFmtId="166" fontId="60" fillId="0" borderId="0"/>
    <xf numFmtId="0" fontId="86" fillId="0" borderId="0"/>
    <xf numFmtId="166" fontId="60" fillId="0" borderId="0"/>
    <xf numFmtId="166" fontId="60" fillId="0" borderId="0"/>
    <xf numFmtId="173" fontId="60" fillId="0" borderId="0"/>
    <xf numFmtId="177" fontId="41" fillId="0" borderId="0"/>
    <xf numFmtId="176" fontId="60" fillId="0" borderId="0"/>
    <xf numFmtId="176" fontId="41" fillId="0" borderId="0"/>
    <xf numFmtId="173" fontId="60" fillId="0" borderId="0"/>
    <xf numFmtId="177" fontId="41" fillId="0" borderId="0"/>
    <xf numFmtId="176" fontId="60" fillId="0" borderId="0"/>
    <xf numFmtId="176" fontId="41" fillId="0" borderId="0"/>
    <xf numFmtId="178" fontId="41" fillId="0" borderId="0"/>
    <xf numFmtId="174" fontId="41" fillId="0" borderId="0"/>
    <xf numFmtId="177" fontId="60" fillId="0" borderId="0"/>
    <xf numFmtId="176" fontId="60" fillId="0" borderId="0"/>
    <xf numFmtId="176" fontId="41" fillId="0" borderId="0"/>
    <xf numFmtId="177" fontId="60" fillId="0" borderId="0"/>
    <xf numFmtId="0" fontId="61" fillId="0" borderId="0"/>
    <xf numFmtId="176" fontId="41" fillId="0" borderId="0"/>
    <xf numFmtId="177" fontId="41" fillId="0" borderId="0"/>
    <xf numFmtId="173" fontId="60"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0" fontId="32" fillId="0" borderId="0"/>
    <xf numFmtId="0" fontId="25" fillId="0" borderId="0"/>
    <xf numFmtId="0" fontId="25" fillId="0" borderId="0"/>
    <xf numFmtId="0" fontId="31" fillId="0" borderId="0"/>
    <xf numFmtId="0" fontId="117" fillId="0" borderId="0"/>
    <xf numFmtId="0" fontId="119" fillId="34" borderId="0" applyNumberFormat="0" applyBorder="0" applyAlignment="0" applyProtection="0"/>
    <xf numFmtId="0" fontId="119" fillId="35" borderId="0" applyNumberFormat="0" applyBorder="0" applyAlignment="0" applyProtection="0"/>
    <xf numFmtId="0" fontId="119" fillId="36" borderId="0" applyNumberFormat="0" applyBorder="0" applyAlignment="0" applyProtection="0"/>
    <xf numFmtId="0" fontId="119" fillId="37" borderId="0" applyNumberFormat="0" applyBorder="0" applyAlignment="0" applyProtection="0"/>
    <xf numFmtId="0" fontId="119" fillId="38" borderId="0" applyNumberFormat="0" applyBorder="0" applyAlignment="0" applyProtection="0"/>
    <xf numFmtId="0" fontId="119" fillId="39" borderId="0" applyNumberFormat="0" applyBorder="0" applyAlignment="0" applyProtection="0"/>
    <xf numFmtId="0" fontId="119" fillId="40" borderId="0" applyNumberFormat="0" applyBorder="0" applyAlignment="0" applyProtection="0"/>
    <xf numFmtId="0" fontId="119" fillId="41" borderId="0" applyNumberFormat="0" applyBorder="0" applyAlignment="0" applyProtection="0"/>
    <xf numFmtId="0" fontId="119" fillId="42" borderId="0" applyNumberFormat="0" applyBorder="0" applyAlignment="0" applyProtection="0"/>
    <xf numFmtId="0" fontId="119" fillId="37" borderId="0" applyNumberFormat="0" applyBorder="0" applyAlignment="0" applyProtection="0"/>
    <xf numFmtId="0" fontId="119" fillId="40" borderId="0" applyNumberFormat="0" applyBorder="0" applyAlignment="0" applyProtection="0"/>
    <xf numFmtId="0" fontId="119" fillId="43" borderId="0" applyNumberFormat="0" applyBorder="0" applyAlignment="0" applyProtection="0"/>
    <xf numFmtId="0" fontId="120" fillId="44" borderId="0" applyNumberFormat="0" applyBorder="0" applyAlignment="0" applyProtection="0"/>
    <xf numFmtId="0" fontId="120" fillId="41" borderId="0" applyNumberFormat="0" applyBorder="0" applyAlignment="0" applyProtection="0"/>
    <xf numFmtId="0" fontId="120" fillId="42" borderId="0" applyNumberFormat="0" applyBorder="0" applyAlignment="0" applyProtection="0"/>
    <xf numFmtId="0" fontId="120" fillId="45" borderId="0" applyNumberFormat="0" applyBorder="0" applyAlignment="0" applyProtection="0"/>
    <xf numFmtId="0" fontId="120" fillId="46" borderId="0" applyNumberFormat="0" applyBorder="0" applyAlignment="0" applyProtection="0"/>
    <xf numFmtId="0" fontId="120" fillId="47" borderId="0" applyNumberFormat="0" applyBorder="0" applyAlignment="0" applyProtection="0"/>
    <xf numFmtId="0" fontId="121" fillId="0" borderId="12" applyNumberFormat="0" applyFill="0" applyAlignment="0" applyProtection="0"/>
    <xf numFmtId="0" fontId="122" fillId="35" borderId="0" applyNumberFormat="0" applyBorder="0" applyAlignment="0" applyProtection="0"/>
    <xf numFmtId="0" fontId="118" fillId="0" borderId="0" applyNumberFormat="0" applyFill="0" applyBorder="0" applyAlignment="0" applyProtection="0">
      <alignment vertical="top"/>
      <protection locked="0"/>
    </xf>
    <xf numFmtId="0" fontId="123" fillId="49" borderId="13" applyNumberFormat="0" applyAlignment="0" applyProtection="0"/>
    <xf numFmtId="0" fontId="124" fillId="0" borderId="14" applyNumberFormat="0" applyFill="0" applyAlignment="0" applyProtection="0"/>
    <xf numFmtId="0" fontId="125" fillId="0" borderId="15" applyNumberFormat="0" applyFill="0" applyAlignment="0" applyProtection="0"/>
    <xf numFmtId="0" fontId="126" fillId="0" borderId="16"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50" borderId="0" applyNumberFormat="0" applyBorder="0" applyAlignment="0" applyProtection="0"/>
    <xf numFmtId="0" fontId="85" fillId="0" borderId="0"/>
    <xf numFmtId="0" fontId="36" fillId="0" borderId="0"/>
    <xf numFmtId="9" fontId="86" fillId="0" borderId="0" applyFont="0" applyFill="0" applyBorder="0" applyAlignment="0" applyProtection="0"/>
    <xf numFmtId="0" fontId="34" fillId="51" borderId="17" applyNumberFormat="0" applyFont="0" applyAlignment="0" applyProtection="0"/>
    <xf numFmtId="0" fontId="129" fillId="0" borderId="18" applyNumberFormat="0" applyFill="0" applyAlignment="0" applyProtection="0"/>
    <xf numFmtId="0" fontId="130" fillId="36" borderId="0" applyNumberFormat="0" applyBorder="0" applyAlignment="0" applyProtection="0"/>
    <xf numFmtId="0" fontId="131" fillId="0" borderId="0" applyNumberFormat="0" applyFill="0" applyBorder="0" applyAlignment="0" applyProtection="0"/>
    <xf numFmtId="0" fontId="132" fillId="39" borderId="19" applyNumberFormat="0" applyAlignment="0" applyProtection="0"/>
    <xf numFmtId="0" fontId="133" fillId="52" borderId="19" applyNumberFormat="0" applyAlignment="0" applyProtection="0"/>
    <xf numFmtId="0" fontId="134" fillId="52" borderId="20" applyNumberFormat="0" applyAlignment="0" applyProtection="0"/>
    <xf numFmtId="0" fontId="135" fillId="0" borderId="0" applyNumberFormat="0" applyFill="0" applyBorder="0" applyAlignment="0" applyProtection="0"/>
    <xf numFmtId="0" fontId="120" fillId="53" borderId="0" applyNumberFormat="0" applyBorder="0" applyAlignment="0" applyProtection="0"/>
    <xf numFmtId="0" fontId="120" fillId="48" borderId="0" applyNumberFormat="0" applyBorder="0" applyAlignment="0" applyProtection="0"/>
    <xf numFmtId="0" fontId="120" fillId="54" borderId="0" applyNumberFormat="0" applyBorder="0" applyAlignment="0" applyProtection="0"/>
    <xf numFmtId="0" fontId="120" fillId="45" borderId="0" applyNumberFormat="0" applyBorder="0" applyAlignment="0" applyProtection="0"/>
    <xf numFmtId="0" fontId="120" fillId="46" borderId="0" applyNumberFormat="0" applyBorder="0" applyAlignment="0" applyProtection="0"/>
    <xf numFmtId="0" fontId="120" fillId="55" borderId="0" applyNumberFormat="0" applyBorder="0" applyAlignment="0" applyProtection="0"/>
    <xf numFmtId="0" fontId="24" fillId="0" borderId="0"/>
    <xf numFmtId="0" fontId="24" fillId="0" borderId="0"/>
    <xf numFmtId="0" fontId="23" fillId="0" borderId="0"/>
    <xf numFmtId="0" fontId="22" fillId="0" borderId="0"/>
    <xf numFmtId="0" fontId="142" fillId="0" borderId="0"/>
    <xf numFmtId="0" fontId="143" fillId="0" borderId="0"/>
    <xf numFmtId="9" fontId="142" fillId="0" borderId="0" applyFont="0" applyFill="0" applyBorder="0" applyAlignment="0" applyProtection="0"/>
    <xf numFmtId="0" fontId="21" fillId="0" borderId="0"/>
    <xf numFmtId="0" fontId="21" fillId="0" borderId="0"/>
    <xf numFmtId="0" fontId="86" fillId="0" borderId="0"/>
    <xf numFmtId="0" fontId="20" fillId="0" borderId="0"/>
    <xf numFmtId="0" fontId="19" fillId="0" borderId="0"/>
    <xf numFmtId="0" fontId="18" fillId="0" borderId="0"/>
    <xf numFmtId="0" fontId="17" fillId="0" borderId="0"/>
    <xf numFmtId="0" fontId="154" fillId="0" borderId="0"/>
    <xf numFmtId="0" fontId="16" fillId="0" borderId="0"/>
    <xf numFmtId="43" fontId="16" fillId="0" borderId="0" applyFont="0" applyFill="0" applyBorder="0" applyAlignment="0" applyProtection="0"/>
    <xf numFmtId="0" fontId="16" fillId="9" borderId="9" applyNumberFormat="0" applyFont="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5" fillId="0" borderId="0"/>
    <xf numFmtId="43" fontId="15" fillId="0" borderId="0" applyFont="0" applyFill="0" applyBorder="0" applyAlignment="0" applyProtection="0"/>
    <xf numFmtId="0" fontId="158" fillId="38" borderId="0" applyNumberFormat="0" applyBorder="0" applyAlignment="0" applyProtection="0"/>
    <xf numFmtId="0" fontId="32" fillId="0" borderId="0"/>
    <xf numFmtId="0" fontId="32" fillId="11" borderId="0" applyNumberFormat="0" applyBorder="0" applyAlignment="0" applyProtection="0"/>
    <xf numFmtId="43" fontId="86" fillId="0" borderId="0" applyFont="0" applyFill="0" applyBorder="0" applyAlignment="0" applyProtection="0"/>
    <xf numFmtId="0" fontId="32" fillId="15" borderId="0" applyNumberFormat="0" applyBorder="0" applyAlignment="0" applyProtection="0"/>
    <xf numFmtId="0" fontId="115" fillId="14"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180" fontId="86" fillId="0" borderId="0" applyFont="0" applyFill="0" applyBorder="0" applyAlignment="0" applyProtection="0"/>
    <xf numFmtId="0" fontId="32" fillId="27" borderId="0" applyNumberFormat="0" applyBorder="0" applyAlignment="0" applyProtection="0"/>
    <xf numFmtId="43" fontId="86" fillId="0" borderId="0" applyFont="0" applyFill="0" applyBorder="0" applyAlignment="0" applyProtection="0"/>
    <xf numFmtId="0" fontId="32" fillId="31" borderId="0" applyNumberFormat="0" applyBorder="0" applyAlignment="0" applyProtection="0"/>
    <xf numFmtId="0" fontId="158" fillId="0" borderId="0"/>
    <xf numFmtId="0" fontId="32" fillId="12" borderId="0" applyNumberFormat="0" applyBorder="0" applyAlignment="0" applyProtection="0"/>
    <xf numFmtId="0" fontId="86" fillId="0" borderId="0"/>
    <xf numFmtId="0" fontId="32" fillId="16" borderId="0" applyNumberFormat="0" applyBorder="0" applyAlignment="0" applyProtection="0"/>
    <xf numFmtId="0" fontId="159" fillId="0" borderId="0"/>
    <xf numFmtId="0" fontId="32" fillId="20" borderId="0" applyNumberFormat="0" applyBorder="0" applyAlignment="0" applyProtection="0"/>
    <xf numFmtId="0" fontId="158" fillId="0" borderId="0"/>
    <xf numFmtId="0" fontId="32" fillId="24" borderId="0" applyNumberFormat="0" applyBorder="0" applyAlignment="0" applyProtection="0"/>
    <xf numFmtId="0" fontId="15" fillId="0" borderId="0"/>
    <xf numFmtId="0" fontId="32" fillId="28" borderId="0" applyNumberFormat="0" applyBorder="0" applyAlignment="0" applyProtection="0"/>
    <xf numFmtId="0" fontId="15" fillId="0" borderId="0"/>
    <xf numFmtId="0" fontId="32" fillId="32" borderId="0" applyNumberFormat="0" applyBorder="0" applyAlignment="0" applyProtection="0"/>
    <xf numFmtId="0" fontId="15" fillId="0" borderId="0"/>
    <xf numFmtId="0" fontId="75" fillId="13" borderId="0" applyNumberFormat="0" applyBorder="0" applyAlignment="0" applyProtection="0"/>
    <xf numFmtId="0" fontId="15" fillId="0" borderId="0"/>
    <xf numFmtId="0" fontId="75" fillId="17" borderId="0" applyNumberFormat="0" applyBorder="0" applyAlignment="0" applyProtection="0"/>
    <xf numFmtId="0" fontId="15" fillId="0" borderId="0"/>
    <xf numFmtId="0" fontId="75" fillId="21" borderId="0" applyNumberFormat="0" applyBorder="0" applyAlignment="0" applyProtection="0"/>
    <xf numFmtId="0" fontId="15" fillId="0" borderId="0"/>
    <xf numFmtId="0" fontId="75" fillId="25" borderId="0" applyNumberFormat="0" applyBorder="0" applyAlignment="0" applyProtection="0"/>
    <xf numFmtId="0" fontId="15" fillId="0" borderId="0"/>
    <xf numFmtId="0" fontId="75" fillId="29" borderId="0" applyNumberFormat="0" applyBorder="0" applyAlignment="0" applyProtection="0"/>
    <xf numFmtId="0" fontId="15" fillId="0" borderId="0"/>
    <xf numFmtId="0" fontId="75" fillId="33" borderId="0" applyNumberFormat="0" applyBorder="0" applyAlignment="0" applyProtection="0"/>
    <xf numFmtId="164" fontId="86" fillId="0" borderId="0" applyFont="0" applyFill="0" applyBorder="0" applyAlignment="0" applyProtection="0"/>
    <xf numFmtId="0" fontId="75" fillId="10" borderId="0" applyNumberFormat="0" applyBorder="0" applyAlignment="0" applyProtection="0"/>
    <xf numFmtId="0" fontId="15" fillId="0" borderId="0"/>
    <xf numFmtId="0" fontId="75" fillId="14" borderId="0" applyNumberFormat="0" applyBorder="0" applyAlignment="0" applyProtection="0"/>
    <xf numFmtId="0" fontId="15" fillId="0" borderId="0"/>
    <xf numFmtId="0" fontId="75" fillId="18" borderId="0" applyNumberFormat="0" applyBorder="0" applyAlignment="0" applyProtection="0"/>
    <xf numFmtId="0" fontId="15" fillId="0" borderId="0"/>
    <xf numFmtId="0" fontId="75" fillId="22" borderId="0" applyNumberFormat="0" applyBorder="0" applyAlignment="0" applyProtection="0"/>
    <xf numFmtId="0" fontId="15" fillId="0" borderId="0"/>
    <xf numFmtId="0" fontId="75" fillId="26" borderId="0" applyNumberFormat="0" applyBorder="0" applyAlignment="0" applyProtection="0"/>
    <xf numFmtId="9" fontId="86" fillId="0" borderId="0" applyFont="0" applyFill="0" applyBorder="0" applyAlignment="0" applyProtection="0"/>
    <xf numFmtId="0" fontId="75" fillId="30" borderId="0" applyNumberFormat="0" applyBorder="0" applyAlignment="0" applyProtection="0"/>
    <xf numFmtId="0" fontId="15" fillId="0" borderId="0"/>
    <xf numFmtId="0" fontId="67" fillId="4" borderId="0" applyNumberFormat="0" applyBorder="0" applyAlignment="0" applyProtection="0"/>
    <xf numFmtId="0" fontId="15" fillId="0" borderId="0"/>
    <xf numFmtId="0" fontId="71" fillId="7" borderId="5" applyNumberFormat="0" applyAlignment="0" applyProtection="0"/>
    <xf numFmtId="0" fontId="15" fillId="0" borderId="0"/>
    <xf numFmtId="0" fontId="73" fillId="8" borderId="8" applyNumberFormat="0" applyAlignment="0" applyProtection="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74" fillId="0" borderId="0" applyNumberFormat="0" applyFill="0" applyBorder="0" applyAlignment="0" applyProtection="0"/>
    <xf numFmtId="0" fontId="15" fillId="0" borderId="0"/>
    <xf numFmtId="0" fontId="66" fillId="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32" fillId="0" borderId="0"/>
    <xf numFmtId="0" fontId="15" fillId="0" borderId="0"/>
    <xf numFmtId="43" fontId="31" fillId="0" borderId="0" applyFont="0" applyFill="0" applyBorder="0" applyAlignment="0" applyProtection="0"/>
    <xf numFmtId="0" fontId="15" fillId="0" borderId="0"/>
    <xf numFmtId="0" fontId="69" fillId="6" borderId="5" applyNumberFormat="0" applyAlignment="0" applyProtection="0"/>
    <xf numFmtId="0" fontId="31" fillId="0" borderId="0"/>
    <xf numFmtId="0" fontId="72" fillId="0" borderId="7" applyNumberFormat="0" applyFill="0" applyAlignment="0" applyProtection="0"/>
    <xf numFmtId="0" fontId="158" fillId="34" borderId="0" applyNumberFormat="0" applyBorder="0" applyAlignment="0" applyProtection="0"/>
    <xf numFmtId="0" fontId="68" fillId="5" borderId="0" applyNumberFormat="0" applyBorder="0" applyAlignment="0" applyProtection="0"/>
    <xf numFmtId="0" fontId="15" fillId="0" borderId="0"/>
    <xf numFmtId="0" fontId="158" fillId="34" borderId="0" applyNumberFormat="0" applyBorder="0" applyAlignment="0" applyProtection="0"/>
    <xf numFmtId="0" fontId="158" fillId="34" borderId="0" applyNumberFormat="0" applyBorder="0" applyAlignment="0" applyProtection="0"/>
    <xf numFmtId="0" fontId="158" fillId="34" borderId="0" applyNumberFormat="0" applyBorder="0" applyAlignment="0" applyProtection="0"/>
    <xf numFmtId="0" fontId="158" fillId="34" borderId="0" applyNumberFormat="0" applyBorder="0" applyAlignment="0" applyProtection="0"/>
    <xf numFmtId="0" fontId="157" fillId="0" borderId="0"/>
    <xf numFmtId="0" fontId="158" fillId="35" borderId="0" applyNumberFormat="0" applyBorder="0" applyAlignment="0" applyProtection="0"/>
    <xf numFmtId="0" fontId="158" fillId="34" borderId="0" applyNumberFormat="0" applyBorder="0" applyAlignment="0" applyProtection="0"/>
    <xf numFmtId="0" fontId="158" fillId="35" borderId="0" applyNumberFormat="0" applyBorder="0" applyAlignment="0" applyProtection="0"/>
    <xf numFmtId="0" fontId="158" fillId="35" borderId="0" applyNumberFormat="0" applyBorder="0" applyAlignment="0" applyProtection="0"/>
    <xf numFmtId="0" fontId="25" fillId="0" borderId="0"/>
    <xf numFmtId="0" fontId="25" fillId="0" borderId="0"/>
    <xf numFmtId="0" fontId="25" fillId="0" borderId="0"/>
    <xf numFmtId="0" fontId="25" fillId="0" borderId="0"/>
    <xf numFmtId="0" fontId="158" fillId="35" borderId="0" applyNumberFormat="0" applyBorder="0" applyAlignment="0" applyProtection="0"/>
    <xf numFmtId="0" fontId="15" fillId="0" borderId="0"/>
    <xf numFmtId="0" fontId="158" fillId="35" borderId="0" applyNumberFormat="0" applyBorder="0" applyAlignment="0" applyProtection="0"/>
    <xf numFmtId="0" fontId="15" fillId="0" borderId="0"/>
    <xf numFmtId="0" fontId="158" fillId="36" borderId="0" applyNumberFormat="0" applyBorder="0" applyAlignment="0" applyProtection="0"/>
    <xf numFmtId="0" fontId="158" fillId="35" borderId="0" applyNumberFormat="0" applyBorder="0" applyAlignment="0" applyProtection="0"/>
    <xf numFmtId="0" fontId="158" fillId="36" borderId="0" applyNumberFormat="0" applyBorder="0" applyAlignment="0" applyProtection="0"/>
    <xf numFmtId="0" fontId="25" fillId="0" borderId="0"/>
    <xf numFmtId="0" fontId="158" fillId="36" borderId="0" applyNumberFormat="0" applyBorder="0" applyAlignment="0" applyProtection="0"/>
    <xf numFmtId="0" fontId="158" fillId="36" borderId="0" applyNumberFormat="0" applyBorder="0" applyAlignment="0" applyProtection="0"/>
    <xf numFmtId="0" fontId="25" fillId="0" borderId="0"/>
    <xf numFmtId="0" fontId="25" fillId="0" borderId="0"/>
    <xf numFmtId="0" fontId="25" fillId="0" borderId="0"/>
    <xf numFmtId="0" fontId="25" fillId="0" borderId="0"/>
    <xf numFmtId="0" fontId="158" fillId="36" borderId="0" applyNumberFormat="0" applyBorder="0" applyAlignment="0" applyProtection="0"/>
    <xf numFmtId="0" fontId="158" fillId="37" borderId="0" applyNumberFormat="0" applyBorder="0" applyAlignment="0" applyProtection="0"/>
    <xf numFmtId="0" fontId="158" fillId="36" borderId="0" applyNumberFormat="0" applyBorder="0" applyAlignment="0" applyProtection="0"/>
    <xf numFmtId="0" fontId="25" fillId="0" borderId="0"/>
    <xf numFmtId="0" fontId="25" fillId="0" borderId="0"/>
    <xf numFmtId="0" fontId="25" fillId="0" borderId="0"/>
    <xf numFmtId="0" fontId="25" fillId="0" borderId="0"/>
    <xf numFmtId="0" fontId="158" fillId="37" borderId="0" applyNumberFormat="0" applyBorder="0" applyAlignment="0" applyProtection="0"/>
    <xf numFmtId="0" fontId="158" fillId="37" borderId="0" applyNumberFormat="0" applyBorder="0" applyAlignment="0" applyProtection="0"/>
    <xf numFmtId="0" fontId="158" fillId="37" borderId="0" applyNumberFormat="0" applyBorder="0" applyAlignment="0" applyProtection="0"/>
    <xf numFmtId="0" fontId="15" fillId="0" borderId="0"/>
    <xf numFmtId="0" fontId="158" fillId="37" borderId="0" applyNumberFormat="0" applyBorder="0" applyAlignment="0" applyProtection="0"/>
    <xf numFmtId="0" fontId="158" fillId="38" borderId="0" applyNumberFormat="0" applyBorder="0" applyAlignment="0" applyProtection="0"/>
    <xf numFmtId="0" fontId="158" fillId="37" borderId="0" applyNumberFormat="0" applyBorder="0" applyAlignment="0" applyProtection="0"/>
    <xf numFmtId="0" fontId="158" fillId="38" borderId="0" applyNumberFormat="0" applyBorder="0" applyAlignment="0" applyProtection="0"/>
    <xf numFmtId="0" fontId="32" fillId="9" borderId="9" applyNumberFormat="0" applyFont="0" applyAlignment="0" applyProtection="0"/>
    <xf numFmtId="0" fontId="70" fillId="7" borderId="6" applyNumberFormat="0" applyAlignment="0" applyProtection="0"/>
    <xf numFmtId="0" fontId="158" fillId="38" borderId="0" applyNumberFormat="0" applyBorder="0" applyAlignment="0" applyProtection="0"/>
    <xf numFmtId="9" fontId="32" fillId="0" borderId="0" applyFont="0" applyFill="0" applyBorder="0" applyAlignment="0" applyProtection="0"/>
    <xf numFmtId="0" fontId="158" fillId="38" borderId="0" applyNumberFormat="0" applyBorder="0" applyAlignment="0" applyProtection="0"/>
    <xf numFmtId="0" fontId="50" fillId="0" borderId="10" applyNumberFormat="0" applyFill="0" applyAlignment="0" applyProtection="0"/>
    <xf numFmtId="0" fontId="59" fillId="0" borderId="0" applyNumberFormat="0" applyFill="0" applyBorder="0" applyAlignment="0" applyProtection="0"/>
    <xf numFmtId="0" fontId="15" fillId="0" borderId="0"/>
    <xf numFmtId="43" fontId="86" fillId="0" borderId="0" applyFont="0" applyFill="0" applyBorder="0" applyAlignment="0" applyProtection="0"/>
    <xf numFmtId="164" fontId="86" fillId="0" borderId="0" applyFont="0" applyFill="0" applyBorder="0" applyAlignment="0" applyProtection="0"/>
    <xf numFmtId="0" fontId="115" fillId="26" borderId="0" applyNumberFormat="0" applyBorder="0" applyAlignment="0" applyProtection="0"/>
    <xf numFmtId="0" fontId="86" fillId="0" borderId="0"/>
    <xf numFmtId="0" fontId="15" fillId="31"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115" fillId="22"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115" fillId="30"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9" borderId="9" applyNumberFormat="0" applyFont="0" applyAlignment="0" applyProtection="0"/>
    <xf numFmtId="0" fontId="15" fillId="0" borderId="0"/>
    <xf numFmtId="0" fontId="115" fillId="18" borderId="0" applyNumberFormat="0" applyBorder="0" applyAlignment="0" applyProtection="0"/>
    <xf numFmtId="0" fontId="115" fillId="18" borderId="0" applyNumberFormat="0" applyBorder="0" applyAlignment="0" applyProtection="0"/>
    <xf numFmtId="0" fontId="115" fillId="10" borderId="0" applyNumberFormat="0" applyBorder="0" applyAlignment="0" applyProtection="0"/>
    <xf numFmtId="0" fontId="158" fillId="38" borderId="0" applyNumberFormat="0" applyBorder="0" applyAlignment="0" applyProtection="0"/>
    <xf numFmtId="0" fontId="158" fillId="39" borderId="0" applyNumberFormat="0" applyBorder="0" applyAlignment="0" applyProtection="0"/>
    <xf numFmtId="0" fontId="158" fillId="39" borderId="0" applyNumberFormat="0" applyBorder="0" applyAlignment="0" applyProtection="0"/>
    <xf numFmtId="0" fontId="158" fillId="39" borderId="0" applyNumberFormat="0" applyBorder="0" applyAlignment="0" applyProtection="0"/>
    <xf numFmtId="0" fontId="158" fillId="39" borderId="0" applyNumberFormat="0" applyBorder="0" applyAlignment="0" applyProtection="0"/>
    <xf numFmtId="0" fontId="158" fillId="39" borderId="0" applyNumberFormat="0" applyBorder="0" applyAlignment="0" applyProtection="0"/>
    <xf numFmtId="0" fontId="158" fillId="39" borderId="0" applyNumberFormat="0" applyBorder="0" applyAlignment="0" applyProtection="0"/>
    <xf numFmtId="0" fontId="158" fillId="40" borderId="0" applyNumberFormat="0" applyBorder="0" applyAlignment="0" applyProtection="0"/>
    <xf numFmtId="0" fontId="158" fillId="40" borderId="0" applyNumberFormat="0" applyBorder="0" applyAlignment="0" applyProtection="0"/>
    <xf numFmtId="0" fontId="158" fillId="40" borderId="0" applyNumberFormat="0" applyBorder="0" applyAlignment="0" applyProtection="0"/>
    <xf numFmtId="0" fontId="158" fillId="40" borderId="0" applyNumberFormat="0" applyBorder="0" applyAlignment="0" applyProtection="0"/>
    <xf numFmtId="0" fontId="158" fillId="40" borderId="0" applyNumberFormat="0" applyBorder="0" applyAlignment="0" applyProtection="0"/>
    <xf numFmtId="0" fontId="158" fillId="40" borderId="0" applyNumberFormat="0" applyBorder="0" applyAlignment="0" applyProtection="0"/>
    <xf numFmtId="0" fontId="158" fillId="41" borderId="0" applyNumberFormat="0" applyBorder="0" applyAlignment="0" applyProtection="0"/>
    <xf numFmtId="0" fontId="158" fillId="41" borderId="0" applyNumberFormat="0" applyBorder="0" applyAlignment="0" applyProtection="0"/>
    <xf numFmtId="0" fontId="158" fillId="41" borderId="0" applyNumberFormat="0" applyBorder="0" applyAlignment="0" applyProtection="0"/>
    <xf numFmtId="0" fontId="158" fillId="41" borderId="0" applyNumberFormat="0" applyBorder="0" applyAlignment="0" applyProtection="0"/>
    <xf numFmtId="0" fontId="158" fillId="41" borderId="0" applyNumberFormat="0" applyBorder="0" applyAlignment="0" applyProtection="0"/>
    <xf numFmtId="0" fontId="158" fillId="41" borderId="0" applyNumberFormat="0" applyBorder="0" applyAlignment="0" applyProtection="0"/>
    <xf numFmtId="0" fontId="158" fillId="42" borderId="0" applyNumberFormat="0" applyBorder="0" applyAlignment="0" applyProtection="0"/>
    <xf numFmtId="0" fontId="158" fillId="42" borderId="0" applyNumberFormat="0" applyBorder="0" applyAlignment="0" applyProtection="0"/>
    <xf numFmtId="0" fontId="158" fillId="42" borderId="0" applyNumberFormat="0" applyBorder="0" applyAlignment="0" applyProtection="0"/>
    <xf numFmtId="0" fontId="158" fillId="42" borderId="0" applyNumberFormat="0" applyBorder="0" applyAlignment="0" applyProtection="0"/>
    <xf numFmtId="0" fontId="158" fillId="42" borderId="0" applyNumberFormat="0" applyBorder="0" applyAlignment="0" applyProtection="0"/>
    <xf numFmtId="0" fontId="158" fillId="42" borderId="0" applyNumberFormat="0" applyBorder="0" applyAlignment="0" applyProtection="0"/>
    <xf numFmtId="0" fontId="158" fillId="37" borderId="0" applyNumberFormat="0" applyBorder="0" applyAlignment="0" applyProtection="0"/>
    <xf numFmtId="0" fontId="158" fillId="37" borderId="0" applyNumberFormat="0" applyBorder="0" applyAlignment="0" applyProtection="0"/>
    <xf numFmtId="0" fontId="158" fillId="37" borderId="0" applyNumberFormat="0" applyBorder="0" applyAlignment="0" applyProtection="0"/>
    <xf numFmtId="0" fontId="158" fillId="37" borderId="0" applyNumberFormat="0" applyBorder="0" applyAlignment="0" applyProtection="0"/>
    <xf numFmtId="0" fontId="158" fillId="37" borderId="0" applyNumberFormat="0" applyBorder="0" applyAlignment="0" applyProtection="0"/>
    <xf numFmtId="0" fontId="158" fillId="37" borderId="0" applyNumberFormat="0" applyBorder="0" applyAlignment="0" applyProtection="0"/>
    <xf numFmtId="0" fontId="158" fillId="40" borderId="0" applyNumberFormat="0" applyBorder="0" applyAlignment="0" applyProtection="0"/>
    <xf numFmtId="0" fontId="158" fillId="40" borderId="0" applyNumberFormat="0" applyBorder="0" applyAlignment="0" applyProtection="0"/>
    <xf numFmtId="0" fontId="158" fillId="40" borderId="0" applyNumberFormat="0" applyBorder="0" applyAlignment="0" applyProtection="0"/>
    <xf numFmtId="0" fontId="158" fillId="40" borderId="0" applyNumberFormat="0" applyBorder="0" applyAlignment="0" applyProtection="0"/>
    <xf numFmtId="0" fontId="158" fillId="40" borderId="0" applyNumberFormat="0" applyBorder="0" applyAlignment="0" applyProtection="0"/>
    <xf numFmtId="0" fontId="158" fillId="40"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160" fillId="44" borderId="0" applyNumberFormat="0" applyBorder="0" applyAlignment="0" applyProtection="0"/>
    <xf numFmtId="0" fontId="160" fillId="44" borderId="0" applyNumberFormat="0" applyBorder="0" applyAlignment="0" applyProtection="0"/>
    <xf numFmtId="0" fontId="160" fillId="44" borderId="0" applyNumberFormat="0" applyBorder="0" applyAlignment="0" applyProtection="0"/>
    <xf numFmtId="0" fontId="160" fillId="44" borderId="0" applyNumberFormat="0" applyBorder="0" applyAlignment="0" applyProtection="0"/>
    <xf numFmtId="0" fontId="160" fillId="44" borderId="0" applyNumberFormat="0" applyBorder="0" applyAlignment="0" applyProtection="0"/>
    <xf numFmtId="0" fontId="160" fillId="44" borderId="0" applyNumberFormat="0" applyBorder="0" applyAlignment="0" applyProtection="0"/>
    <xf numFmtId="0" fontId="160" fillId="41" borderId="0" applyNumberFormat="0" applyBorder="0" applyAlignment="0" applyProtection="0"/>
    <xf numFmtId="0" fontId="160" fillId="41" borderId="0" applyNumberFormat="0" applyBorder="0" applyAlignment="0" applyProtection="0"/>
    <xf numFmtId="0" fontId="160" fillId="41" borderId="0" applyNumberFormat="0" applyBorder="0" applyAlignment="0" applyProtection="0"/>
    <xf numFmtId="0" fontId="160" fillId="41" borderId="0" applyNumberFormat="0" applyBorder="0" applyAlignment="0" applyProtection="0"/>
    <xf numFmtId="0" fontId="160" fillId="41" borderId="0" applyNumberFormat="0" applyBorder="0" applyAlignment="0" applyProtection="0"/>
    <xf numFmtId="0" fontId="160" fillId="41" borderId="0" applyNumberFormat="0" applyBorder="0" applyAlignment="0" applyProtection="0"/>
    <xf numFmtId="0" fontId="160" fillId="42" borderId="0" applyNumberFormat="0" applyBorder="0" applyAlignment="0" applyProtection="0"/>
    <xf numFmtId="0" fontId="160" fillId="42" borderId="0" applyNumberFormat="0" applyBorder="0" applyAlignment="0" applyProtection="0"/>
    <xf numFmtId="0" fontId="160" fillId="42" borderId="0" applyNumberFormat="0" applyBorder="0" applyAlignment="0" applyProtection="0"/>
    <xf numFmtId="0" fontId="160" fillId="42" borderId="0" applyNumberFormat="0" applyBorder="0" applyAlignment="0" applyProtection="0"/>
    <xf numFmtId="0" fontId="160" fillId="42" borderId="0" applyNumberFormat="0" applyBorder="0" applyAlignment="0" applyProtection="0"/>
    <xf numFmtId="0" fontId="160" fillId="42" borderId="0" applyNumberFormat="0" applyBorder="0" applyAlignment="0" applyProtection="0"/>
    <xf numFmtId="0" fontId="160" fillId="45" borderId="0" applyNumberFormat="0" applyBorder="0" applyAlignment="0" applyProtection="0"/>
    <xf numFmtId="0" fontId="160" fillId="45" borderId="0" applyNumberFormat="0" applyBorder="0" applyAlignment="0" applyProtection="0"/>
    <xf numFmtId="0" fontId="160" fillId="45" borderId="0" applyNumberFormat="0" applyBorder="0" applyAlignment="0" applyProtection="0"/>
    <xf numFmtId="0" fontId="160" fillId="45" borderId="0" applyNumberFormat="0" applyBorder="0" applyAlignment="0" applyProtection="0"/>
    <xf numFmtId="0" fontId="160" fillId="45" borderId="0" applyNumberFormat="0" applyBorder="0" applyAlignment="0" applyProtection="0"/>
    <xf numFmtId="0" fontId="160" fillId="45" borderId="0" applyNumberFormat="0" applyBorder="0" applyAlignment="0" applyProtection="0"/>
    <xf numFmtId="0" fontId="160" fillId="46" borderId="0" applyNumberFormat="0" applyBorder="0" applyAlignment="0" applyProtection="0"/>
    <xf numFmtId="0" fontId="160" fillId="46" borderId="0" applyNumberFormat="0" applyBorder="0" applyAlignment="0" applyProtection="0"/>
    <xf numFmtId="0" fontId="160" fillId="46" borderId="0" applyNumberFormat="0" applyBorder="0" applyAlignment="0" applyProtection="0"/>
    <xf numFmtId="0" fontId="160" fillId="46" borderId="0" applyNumberFormat="0" applyBorder="0" applyAlignment="0" applyProtection="0"/>
    <xf numFmtId="0" fontId="160" fillId="46" borderId="0" applyNumberFormat="0" applyBorder="0" applyAlignment="0" applyProtection="0"/>
    <xf numFmtId="0" fontId="160" fillId="46" borderId="0" applyNumberFormat="0" applyBorder="0" applyAlignment="0" applyProtection="0"/>
    <xf numFmtId="0" fontId="160" fillId="47" borderId="0" applyNumberFormat="0" applyBorder="0" applyAlignment="0" applyProtection="0"/>
    <xf numFmtId="0" fontId="160" fillId="47" borderId="0" applyNumberFormat="0" applyBorder="0" applyAlignment="0" applyProtection="0"/>
    <xf numFmtId="0" fontId="160" fillId="47" borderId="0" applyNumberFormat="0" applyBorder="0" applyAlignment="0" applyProtection="0"/>
    <xf numFmtId="0" fontId="160" fillId="47" borderId="0" applyNumberFormat="0" applyBorder="0" applyAlignment="0" applyProtection="0"/>
    <xf numFmtId="0" fontId="160" fillId="47" borderId="0" applyNumberFormat="0" applyBorder="0" applyAlignment="0" applyProtection="0"/>
    <xf numFmtId="0" fontId="160" fillId="47" borderId="0" applyNumberFormat="0" applyBorder="0" applyAlignment="0" applyProtection="0"/>
    <xf numFmtId="0" fontId="160" fillId="53" borderId="0" applyNumberFormat="0" applyBorder="0" applyAlignment="0" applyProtection="0"/>
    <xf numFmtId="0" fontId="160" fillId="53" borderId="0" applyNumberFormat="0" applyBorder="0" applyAlignment="0" applyProtection="0"/>
    <xf numFmtId="0" fontId="160" fillId="53" borderId="0" applyNumberFormat="0" applyBorder="0" applyAlignment="0" applyProtection="0"/>
    <xf numFmtId="0" fontId="160" fillId="53" borderId="0" applyNumberFormat="0" applyBorder="0" applyAlignment="0" applyProtection="0"/>
    <xf numFmtId="0" fontId="160" fillId="53" borderId="0" applyNumberFormat="0" applyBorder="0" applyAlignment="0" applyProtection="0"/>
    <xf numFmtId="0" fontId="160" fillId="53" borderId="0" applyNumberFormat="0" applyBorder="0" applyAlignment="0" applyProtection="0"/>
    <xf numFmtId="0" fontId="160" fillId="48" borderId="0" applyNumberFormat="0" applyBorder="0" applyAlignment="0" applyProtection="0"/>
    <xf numFmtId="0" fontId="160" fillId="48" borderId="0" applyNumberFormat="0" applyBorder="0" applyAlignment="0" applyProtection="0"/>
    <xf numFmtId="0" fontId="160" fillId="48" borderId="0" applyNumberFormat="0" applyBorder="0" applyAlignment="0" applyProtection="0"/>
    <xf numFmtId="0" fontId="160" fillId="48" borderId="0" applyNumberFormat="0" applyBorder="0" applyAlignment="0" applyProtection="0"/>
    <xf numFmtId="0" fontId="160" fillId="48" borderId="0" applyNumberFormat="0" applyBorder="0" applyAlignment="0" applyProtection="0"/>
    <xf numFmtId="0" fontId="160" fillId="48" borderId="0" applyNumberFormat="0" applyBorder="0" applyAlignment="0" applyProtection="0"/>
    <xf numFmtId="0" fontId="160" fillId="54" borderId="0" applyNumberFormat="0" applyBorder="0" applyAlignment="0" applyProtection="0"/>
    <xf numFmtId="0" fontId="160" fillId="54" borderId="0" applyNumberFormat="0" applyBorder="0" applyAlignment="0" applyProtection="0"/>
    <xf numFmtId="0" fontId="160" fillId="54" borderId="0" applyNumberFormat="0" applyBorder="0" applyAlignment="0" applyProtection="0"/>
    <xf numFmtId="0" fontId="160" fillId="54" borderId="0" applyNumberFormat="0" applyBorder="0" applyAlignment="0" applyProtection="0"/>
    <xf numFmtId="0" fontId="160" fillId="54" borderId="0" applyNumberFormat="0" applyBorder="0" applyAlignment="0" applyProtection="0"/>
    <xf numFmtId="0" fontId="160" fillId="54" borderId="0" applyNumberFormat="0" applyBorder="0" applyAlignment="0" applyProtection="0"/>
    <xf numFmtId="0" fontId="160" fillId="45" borderId="0" applyNumberFormat="0" applyBorder="0" applyAlignment="0" applyProtection="0"/>
    <xf numFmtId="0" fontId="160" fillId="45" borderId="0" applyNumberFormat="0" applyBorder="0" applyAlignment="0" applyProtection="0"/>
    <xf numFmtId="0" fontId="160" fillId="45" borderId="0" applyNumberFormat="0" applyBorder="0" applyAlignment="0" applyProtection="0"/>
    <xf numFmtId="0" fontId="160" fillId="45" borderId="0" applyNumberFormat="0" applyBorder="0" applyAlignment="0" applyProtection="0"/>
    <xf numFmtId="0" fontId="160" fillId="45" borderId="0" applyNumberFormat="0" applyBorder="0" applyAlignment="0" applyProtection="0"/>
    <xf numFmtId="0" fontId="160" fillId="45" borderId="0" applyNumberFormat="0" applyBorder="0" applyAlignment="0" applyProtection="0"/>
    <xf numFmtId="0" fontId="160" fillId="46" borderId="0" applyNumberFormat="0" applyBorder="0" applyAlignment="0" applyProtection="0"/>
    <xf numFmtId="0" fontId="160" fillId="46" borderId="0" applyNumberFormat="0" applyBorder="0" applyAlignment="0" applyProtection="0"/>
    <xf numFmtId="0" fontId="160" fillId="46" borderId="0" applyNumberFormat="0" applyBorder="0" applyAlignment="0" applyProtection="0"/>
    <xf numFmtId="0" fontId="160" fillId="46" borderId="0" applyNumberFormat="0" applyBorder="0" applyAlignment="0" applyProtection="0"/>
    <xf numFmtId="0" fontId="160" fillId="46" borderId="0" applyNumberFormat="0" applyBorder="0" applyAlignment="0" applyProtection="0"/>
    <xf numFmtId="0" fontId="160" fillId="46" borderId="0" applyNumberFormat="0" applyBorder="0" applyAlignment="0" applyProtection="0"/>
    <xf numFmtId="0" fontId="160" fillId="55" borderId="0" applyNumberFormat="0" applyBorder="0" applyAlignment="0" applyProtection="0"/>
    <xf numFmtId="0" fontId="160" fillId="55" borderId="0" applyNumberFormat="0" applyBorder="0" applyAlignment="0" applyProtection="0"/>
    <xf numFmtId="0" fontId="160" fillId="55" borderId="0" applyNumberFormat="0" applyBorder="0" applyAlignment="0" applyProtection="0"/>
    <xf numFmtId="0" fontId="160" fillId="55" borderId="0" applyNumberFormat="0" applyBorder="0" applyAlignment="0" applyProtection="0"/>
    <xf numFmtId="0" fontId="160" fillId="55" borderId="0" applyNumberFormat="0" applyBorder="0" applyAlignment="0" applyProtection="0"/>
    <xf numFmtId="0" fontId="160" fillId="55" borderId="0" applyNumberFormat="0" applyBorder="0" applyAlignment="0" applyProtection="0"/>
    <xf numFmtId="0" fontId="161" fillId="35" borderId="0" applyNumberFormat="0" applyBorder="0" applyAlignment="0" applyProtection="0"/>
    <xf numFmtId="0" fontId="161" fillId="35" borderId="0" applyNumberFormat="0" applyBorder="0" applyAlignment="0" applyProtection="0"/>
    <xf numFmtId="0" fontId="161" fillId="35" borderId="0" applyNumberFormat="0" applyBorder="0" applyAlignment="0" applyProtection="0"/>
    <xf numFmtId="0" fontId="161" fillId="35" borderId="0" applyNumberFormat="0" applyBorder="0" applyAlignment="0" applyProtection="0"/>
    <xf numFmtId="0" fontId="161" fillId="35" borderId="0" applyNumberFormat="0" applyBorder="0" applyAlignment="0" applyProtection="0"/>
    <xf numFmtId="0" fontId="161" fillId="35" borderId="0" applyNumberFormat="0" applyBorder="0" applyAlignment="0" applyProtection="0"/>
    <xf numFmtId="0" fontId="162" fillId="52" borderId="19" applyNumberFormat="0" applyAlignment="0" applyProtection="0"/>
    <xf numFmtId="0" fontId="162" fillId="52" borderId="19" applyNumberFormat="0" applyAlignment="0" applyProtection="0"/>
    <xf numFmtId="0" fontId="162" fillId="52" borderId="19" applyNumberFormat="0" applyAlignment="0" applyProtection="0"/>
    <xf numFmtId="0" fontId="162" fillId="52" borderId="19" applyNumberFormat="0" applyAlignment="0" applyProtection="0"/>
    <xf numFmtId="0" fontId="162" fillId="52" borderId="19" applyNumberFormat="0" applyAlignment="0" applyProtection="0"/>
    <xf numFmtId="0" fontId="162" fillId="52" borderId="19" applyNumberFormat="0" applyAlignment="0" applyProtection="0"/>
    <xf numFmtId="0" fontId="163" fillId="49" borderId="13" applyNumberFormat="0" applyAlignment="0" applyProtection="0"/>
    <xf numFmtId="0" fontId="163" fillId="49" borderId="13" applyNumberFormat="0" applyAlignment="0" applyProtection="0"/>
    <xf numFmtId="0" fontId="163" fillId="49" borderId="13" applyNumberFormat="0" applyAlignment="0" applyProtection="0"/>
    <xf numFmtId="0" fontId="163" fillId="49" borderId="13" applyNumberFormat="0" applyAlignment="0" applyProtection="0"/>
    <xf numFmtId="0" fontId="163" fillId="49" borderId="13" applyNumberFormat="0" applyAlignment="0" applyProtection="0"/>
    <xf numFmtId="0" fontId="163" fillId="49" borderId="13" applyNumberFormat="0" applyAlignment="0" applyProtection="0"/>
    <xf numFmtId="43" fontId="159"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79"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64"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36" borderId="0" applyNumberFormat="0" applyBorder="0" applyAlignment="0" applyProtection="0"/>
    <xf numFmtId="0" fontId="165" fillId="36" borderId="0" applyNumberFormat="0" applyBorder="0" applyAlignment="0" applyProtection="0"/>
    <xf numFmtId="0" fontId="165" fillId="36" borderId="0" applyNumberFormat="0" applyBorder="0" applyAlignment="0" applyProtection="0"/>
    <xf numFmtId="0" fontId="165" fillId="36" borderId="0" applyNumberFormat="0" applyBorder="0" applyAlignment="0" applyProtection="0"/>
    <xf numFmtId="0" fontId="165" fillId="36" borderId="0" applyNumberFormat="0" applyBorder="0" applyAlignment="0" applyProtection="0"/>
    <xf numFmtId="0" fontId="165" fillId="36" borderId="0" applyNumberFormat="0" applyBorder="0" applyAlignment="0" applyProtection="0"/>
    <xf numFmtId="0" fontId="166" fillId="0" borderId="14" applyNumberFormat="0" applyFill="0" applyAlignment="0" applyProtection="0"/>
    <xf numFmtId="0" fontId="166" fillId="0" borderId="14" applyNumberFormat="0" applyFill="0" applyAlignment="0" applyProtection="0"/>
    <xf numFmtId="0" fontId="166" fillId="0" borderId="14" applyNumberFormat="0" applyFill="0" applyAlignment="0" applyProtection="0"/>
    <xf numFmtId="0" fontId="166" fillId="0" borderId="14" applyNumberFormat="0" applyFill="0" applyAlignment="0" applyProtection="0"/>
    <xf numFmtId="0" fontId="166" fillId="0" borderId="14" applyNumberFormat="0" applyFill="0" applyAlignment="0" applyProtection="0"/>
    <xf numFmtId="0" fontId="166" fillId="0" borderId="14" applyNumberFormat="0" applyFill="0" applyAlignment="0" applyProtection="0"/>
    <xf numFmtId="0" fontId="167" fillId="0" borderId="15" applyNumberFormat="0" applyFill="0" applyAlignment="0" applyProtection="0"/>
    <xf numFmtId="0" fontId="167" fillId="0" borderId="15" applyNumberFormat="0" applyFill="0" applyAlignment="0" applyProtection="0"/>
    <xf numFmtId="0" fontId="167" fillId="0" borderId="15" applyNumberFormat="0" applyFill="0" applyAlignment="0" applyProtection="0"/>
    <xf numFmtId="0" fontId="167" fillId="0" borderId="15" applyNumberFormat="0" applyFill="0" applyAlignment="0" applyProtection="0"/>
    <xf numFmtId="0" fontId="167" fillId="0" borderId="15" applyNumberFormat="0" applyFill="0" applyAlignment="0" applyProtection="0"/>
    <xf numFmtId="0" fontId="167" fillId="0" borderId="15" applyNumberFormat="0" applyFill="0" applyAlignment="0" applyProtection="0"/>
    <xf numFmtId="0" fontId="168" fillId="0" borderId="16" applyNumberFormat="0" applyFill="0" applyAlignment="0" applyProtection="0"/>
    <xf numFmtId="0" fontId="168" fillId="0" borderId="16" applyNumberFormat="0" applyFill="0" applyAlignment="0" applyProtection="0"/>
    <xf numFmtId="0" fontId="168" fillId="0" borderId="16" applyNumberFormat="0" applyFill="0" applyAlignment="0" applyProtection="0"/>
    <xf numFmtId="0" fontId="168" fillId="0" borderId="16" applyNumberFormat="0" applyFill="0" applyAlignment="0" applyProtection="0"/>
    <xf numFmtId="0" fontId="168" fillId="0" borderId="16" applyNumberFormat="0" applyFill="0" applyAlignment="0" applyProtection="0"/>
    <xf numFmtId="0" fontId="168" fillId="0" borderId="16" applyNumberFormat="0" applyFill="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9" fillId="39" borderId="19" applyNumberFormat="0" applyAlignment="0" applyProtection="0"/>
    <xf numFmtId="0" fontId="169" fillId="39" borderId="19" applyNumberFormat="0" applyAlignment="0" applyProtection="0"/>
    <xf numFmtId="0" fontId="169" fillId="39" borderId="19" applyNumberFormat="0" applyAlignment="0" applyProtection="0"/>
    <xf numFmtId="0" fontId="169" fillId="39" borderId="19" applyNumberFormat="0" applyAlignment="0" applyProtection="0"/>
    <xf numFmtId="0" fontId="169" fillId="39" borderId="19" applyNumberFormat="0" applyAlignment="0" applyProtection="0"/>
    <xf numFmtId="0" fontId="169" fillId="39" borderId="19" applyNumberFormat="0" applyAlignment="0" applyProtection="0"/>
    <xf numFmtId="0" fontId="170" fillId="0" borderId="18" applyNumberFormat="0" applyFill="0" applyAlignment="0" applyProtection="0"/>
    <xf numFmtId="0" fontId="170" fillId="0" borderId="18" applyNumberFormat="0" applyFill="0" applyAlignment="0" applyProtection="0"/>
    <xf numFmtId="0" fontId="170" fillId="0" borderId="18" applyNumberFormat="0" applyFill="0" applyAlignment="0" applyProtection="0"/>
    <xf numFmtId="0" fontId="170" fillId="0" borderId="18" applyNumberFormat="0" applyFill="0" applyAlignment="0" applyProtection="0"/>
    <xf numFmtId="0" fontId="170" fillId="0" borderId="18" applyNumberFormat="0" applyFill="0" applyAlignment="0" applyProtection="0"/>
    <xf numFmtId="0" fontId="170" fillId="0" borderId="18" applyNumberFormat="0" applyFill="0" applyAlignment="0" applyProtection="0"/>
    <xf numFmtId="0" fontId="171" fillId="50" borderId="0" applyNumberFormat="0" applyBorder="0" applyAlignment="0" applyProtection="0"/>
    <xf numFmtId="0" fontId="171" fillId="50" borderId="0" applyNumberFormat="0" applyBorder="0" applyAlignment="0" applyProtection="0"/>
    <xf numFmtId="0" fontId="171" fillId="50" borderId="0" applyNumberFormat="0" applyBorder="0" applyAlignment="0" applyProtection="0"/>
    <xf numFmtId="0" fontId="171" fillId="50" borderId="0" applyNumberFormat="0" applyBorder="0" applyAlignment="0" applyProtection="0"/>
    <xf numFmtId="0" fontId="171" fillId="50" borderId="0" applyNumberFormat="0" applyBorder="0" applyAlignment="0" applyProtection="0"/>
    <xf numFmtId="0" fontId="171" fillId="50" borderId="0" applyNumberFormat="0" applyBorder="0" applyAlignment="0" applyProtection="0"/>
    <xf numFmtId="0" fontId="15" fillId="0" borderId="0"/>
    <xf numFmtId="0" fontId="158" fillId="0" borderId="0"/>
    <xf numFmtId="0" fontId="158" fillId="0" borderId="0"/>
    <xf numFmtId="0" fontId="158" fillId="0" borderId="0"/>
    <xf numFmtId="0" fontId="158" fillId="0" borderId="0"/>
    <xf numFmtId="0" fontId="158" fillId="0" borderId="0"/>
    <xf numFmtId="0" fontId="32" fillId="0" borderId="0"/>
    <xf numFmtId="0" fontId="86" fillId="0" borderId="0"/>
    <xf numFmtId="0" fontId="159" fillId="0" borderId="0"/>
    <xf numFmtId="0" fontId="159" fillId="0" borderId="0"/>
    <xf numFmtId="0" fontId="159" fillId="0" borderId="0"/>
    <xf numFmtId="0" fontId="159" fillId="0" borderId="0"/>
    <xf numFmtId="0" fontId="159" fillId="0" borderId="0"/>
    <xf numFmtId="0" fontId="86" fillId="0" borderId="0"/>
    <xf numFmtId="0" fontId="86" fillId="0" borderId="0"/>
    <xf numFmtId="0" fontId="31" fillId="51" borderId="17" applyNumberFormat="0" applyFont="0" applyAlignment="0" applyProtection="0"/>
    <xf numFmtId="0" fontId="31" fillId="51" borderId="17" applyNumberFormat="0" applyFont="0" applyAlignment="0" applyProtection="0"/>
    <xf numFmtId="0" fontId="31" fillId="51" borderId="17" applyNumberFormat="0" applyFont="0" applyAlignment="0" applyProtection="0"/>
    <xf numFmtId="0" fontId="31" fillId="51" borderId="17" applyNumberFormat="0" applyFont="0" applyAlignment="0" applyProtection="0"/>
    <xf numFmtId="0" fontId="31" fillId="51" borderId="17" applyNumberFormat="0" applyFont="0" applyAlignment="0" applyProtection="0"/>
    <xf numFmtId="0" fontId="31" fillId="51" borderId="17" applyNumberFormat="0" applyFont="0" applyAlignment="0" applyProtection="0"/>
    <xf numFmtId="0" fontId="172" fillId="52" borderId="20" applyNumberFormat="0" applyAlignment="0" applyProtection="0"/>
    <xf numFmtId="0" fontId="172" fillId="52" borderId="20" applyNumberFormat="0" applyAlignment="0" applyProtection="0"/>
    <xf numFmtId="0" fontId="172" fillId="52" borderId="20" applyNumberFormat="0" applyAlignment="0" applyProtection="0"/>
    <xf numFmtId="0" fontId="172" fillId="52" borderId="20" applyNumberFormat="0" applyAlignment="0" applyProtection="0"/>
    <xf numFmtId="0" fontId="172" fillId="52" borderId="20" applyNumberFormat="0" applyAlignment="0" applyProtection="0"/>
    <xf numFmtId="0" fontId="172" fillId="52" borderId="20" applyNumberFormat="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4" fillId="0" borderId="12" applyNumberFormat="0" applyFill="0" applyAlignment="0" applyProtection="0"/>
    <xf numFmtId="0" fontId="174" fillId="0" borderId="12" applyNumberFormat="0" applyFill="0" applyAlignment="0" applyProtection="0"/>
    <xf numFmtId="0" fontId="174" fillId="0" borderId="12" applyNumberFormat="0" applyFill="0" applyAlignment="0" applyProtection="0"/>
    <xf numFmtId="0" fontId="174" fillId="0" borderId="12" applyNumberFormat="0" applyFill="0" applyAlignment="0" applyProtection="0"/>
    <xf numFmtId="0" fontId="174" fillId="0" borderId="12" applyNumberFormat="0" applyFill="0" applyAlignment="0" applyProtection="0"/>
    <xf numFmtId="0" fontId="174" fillId="0" borderId="12" applyNumberFormat="0" applyFill="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40" fillId="0" borderId="0"/>
    <xf numFmtId="6" fontId="176" fillId="0" borderId="0" applyFont="0" applyFill="0" applyBorder="0" applyAlignment="0" applyProtection="0"/>
    <xf numFmtId="6" fontId="176" fillId="0" borderId="0" applyFont="0" applyFill="0" applyBorder="0" applyAlignment="0" applyProtection="0"/>
    <xf numFmtId="181" fontId="37" fillId="0" borderId="0" applyFont="0" applyFill="0" applyBorder="0" applyAlignment="0" applyProtection="0"/>
    <xf numFmtId="182" fontId="37" fillId="0" borderId="0" applyFont="0" applyFill="0" applyBorder="0" applyAlignment="0" applyProtection="0"/>
    <xf numFmtId="0" fontId="158" fillId="34" borderId="0" applyNumberFormat="0" applyBorder="0" applyAlignment="0" applyProtection="0"/>
    <xf numFmtId="0" fontId="158" fillId="35" borderId="0" applyNumberFormat="0" applyBorder="0" applyAlignment="0" applyProtection="0"/>
    <xf numFmtId="0" fontId="158" fillId="36" borderId="0" applyNumberFormat="0" applyBorder="0" applyAlignment="0" applyProtection="0"/>
    <xf numFmtId="0" fontId="158" fillId="37" borderId="0" applyNumberFormat="0" applyBorder="0" applyAlignment="0" applyProtection="0"/>
    <xf numFmtId="0" fontId="158" fillId="38" borderId="0" applyNumberFormat="0" applyBorder="0" applyAlignment="0" applyProtection="0"/>
    <xf numFmtId="0" fontId="158" fillId="39" borderId="0" applyNumberFormat="0" applyBorder="0" applyAlignment="0" applyProtection="0"/>
    <xf numFmtId="183" fontId="37" fillId="0" borderId="0" applyFont="0" applyFill="0" applyBorder="0" applyAlignment="0" applyProtection="0"/>
    <xf numFmtId="184" fontId="37" fillId="0" borderId="0" applyFont="0" applyFill="0" applyBorder="0" applyAlignment="0" applyProtection="0"/>
    <xf numFmtId="0" fontId="158" fillId="40" borderId="0" applyNumberFormat="0" applyBorder="0" applyAlignment="0" applyProtection="0"/>
    <xf numFmtId="0" fontId="158" fillId="41" borderId="0" applyNumberFormat="0" applyBorder="0" applyAlignment="0" applyProtection="0"/>
    <xf numFmtId="0" fontId="158" fillId="42" borderId="0" applyNumberFormat="0" applyBorder="0" applyAlignment="0" applyProtection="0"/>
    <xf numFmtId="0" fontId="158" fillId="37" borderId="0" applyNumberFormat="0" applyBorder="0" applyAlignment="0" applyProtection="0"/>
    <xf numFmtId="0" fontId="158" fillId="40" borderId="0" applyNumberFormat="0" applyBorder="0" applyAlignment="0" applyProtection="0"/>
    <xf numFmtId="0" fontId="158" fillId="43" borderId="0" applyNumberFormat="0" applyBorder="0" applyAlignment="0" applyProtection="0"/>
    <xf numFmtId="0" fontId="177" fillId="58" borderId="0" applyNumberFormat="0" applyBorder="0" applyAlignment="0" applyProtection="0"/>
    <xf numFmtId="0" fontId="177" fillId="59" borderId="0" applyNumberFormat="0" applyBorder="0" applyAlignment="0" applyProtection="0"/>
    <xf numFmtId="0" fontId="178" fillId="60" borderId="0" applyNumberFormat="0" applyBorder="0" applyAlignment="0" applyProtection="0"/>
    <xf numFmtId="0" fontId="177" fillId="58" borderId="0" applyNumberFormat="0" applyBorder="0" applyAlignment="0" applyProtection="0"/>
    <xf numFmtId="0" fontId="177" fillId="61" borderId="0" applyNumberFormat="0" applyBorder="0" applyAlignment="0" applyProtection="0"/>
    <xf numFmtId="0" fontId="178" fillId="62" borderId="0" applyNumberFormat="0" applyBorder="0" applyAlignment="0" applyProtection="0"/>
    <xf numFmtId="0" fontId="177" fillId="58" borderId="0" applyNumberFormat="0" applyBorder="0" applyAlignment="0" applyProtection="0"/>
    <xf numFmtId="0" fontId="177" fillId="58" borderId="0" applyNumberFormat="0" applyBorder="0" applyAlignment="0" applyProtection="0"/>
    <xf numFmtId="0" fontId="178" fillId="61" borderId="0" applyNumberFormat="0" applyBorder="0" applyAlignment="0" applyProtection="0"/>
    <xf numFmtId="0" fontId="177" fillId="58" borderId="0" applyNumberFormat="0" applyBorder="0" applyAlignment="0" applyProtection="0"/>
    <xf numFmtId="0" fontId="177" fillId="61" borderId="0" applyNumberFormat="0" applyBorder="0" applyAlignment="0" applyProtection="0"/>
    <xf numFmtId="0" fontId="178" fillId="63" borderId="0" applyNumberFormat="0" applyBorder="0" applyAlignment="0" applyProtection="0"/>
    <xf numFmtId="0" fontId="177" fillId="58" borderId="0" applyNumberFormat="0" applyBorder="0" applyAlignment="0" applyProtection="0"/>
    <xf numFmtId="0" fontId="177" fillId="60" borderId="0" applyNumberFormat="0" applyBorder="0" applyAlignment="0" applyProtection="0"/>
    <xf numFmtId="0" fontId="178" fillId="60" borderId="0" applyNumberFormat="0" applyBorder="0" applyAlignment="0" applyProtection="0"/>
    <xf numFmtId="0" fontId="177" fillId="58" borderId="0" applyNumberFormat="0" applyBorder="0" applyAlignment="0" applyProtection="0"/>
    <xf numFmtId="0" fontId="177" fillId="64" borderId="0" applyNumberFormat="0" applyBorder="0" applyAlignment="0" applyProtection="0"/>
    <xf numFmtId="0" fontId="178" fillId="65" borderId="0" applyNumberFormat="0" applyBorder="0" applyAlignment="0" applyProtection="0"/>
    <xf numFmtId="6" fontId="176" fillId="0" borderId="0" applyFont="0" applyFill="0" applyBorder="0" applyAlignment="0" applyProtection="0"/>
    <xf numFmtId="0" fontId="179" fillId="0" borderId="0" applyNumberFormat="0" applyFill="0" applyBorder="0" applyAlignment="0" applyProtection="0"/>
    <xf numFmtId="43" fontId="158" fillId="0" borderId="0" applyFont="0" applyFill="0" applyBorder="0" applyAlignment="0" applyProtection="0"/>
    <xf numFmtId="43" fontId="31" fillId="0" borderId="0" applyFont="0" applyFill="0" applyBorder="0" applyAlignment="0" applyProtection="0"/>
    <xf numFmtId="164" fontId="86" fillId="0" borderId="0" applyFont="0" applyFill="0" applyBorder="0" applyAlignment="0" applyProtection="0"/>
    <xf numFmtId="43" fontId="86" fillId="0" borderId="0" applyFont="0" applyFill="0" applyBorder="0" applyAlignment="0" applyProtection="0"/>
    <xf numFmtId="43" fontId="15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4" fontId="86" fillId="0" borderId="0" applyFont="0" applyFill="0" applyBorder="0" applyAlignment="0" applyProtection="0"/>
    <xf numFmtId="185" fontId="180" fillId="0" borderId="0">
      <protection locked="0"/>
    </xf>
    <xf numFmtId="0" fontId="181" fillId="0" borderId="0" applyFont="0" applyFill="0" applyBorder="0" applyAlignment="0" applyProtection="0"/>
    <xf numFmtId="0" fontId="181" fillId="0" borderId="0" applyFont="0" applyFill="0" applyBorder="0" applyAlignment="0" applyProtection="0"/>
    <xf numFmtId="0" fontId="182" fillId="66" borderId="0" applyNumberFormat="0" applyBorder="0" applyAlignment="0" applyProtection="0"/>
    <xf numFmtId="0" fontId="182" fillId="67" borderId="0" applyNumberFormat="0" applyBorder="0" applyAlignment="0" applyProtection="0"/>
    <xf numFmtId="0" fontId="182" fillId="68" borderId="0" applyNumberFormat="0" applyBorder="0" applyAlignment="0" applyProtection="0"/>
    <xf numFmtId="186" fontId="183" fillId="0" borderId="0" applyFont="0" applyFill="0" applyBorder="0" applyAlignment="0" applyProtection="0"/>
    <xf numFmtId="186" fontId="183" fillId="0" borderId="0" applyFont="0" applyFill="0" applyBorder="0" applyAlignment="0" applyProtection="0"/>
    <xf numFmtId="187" fontId="184" fillId="0" borderId="0"/>
    <xf numFmtId="0" fontId="180" fillId="0" borderId="0">
      <protection locked="0"/>
    </xf>
    <xf numFmtId="0" fontId="185" fillId="0" borderId="0">
      <protection locked="0"/>
    </xf>
    <xf numFmtId="0" fontId="185" fillId="0" borderId="0">
      <protection locked="0"/>
    </xf>
    <xf numFmtId="188" fontId="37" fillId="0" borderId="0" applyFont="0" applyFill="0" applyBorder="0" applyAlignment="0" applyProtection="0"/>
    <xf numFmtId="3" fontId="88" fillId="0" borderId="0" applyFont="0" applyFill="0" applyBorder="0" applyAlignment="0" applyProtection="0"/>
    <xf numFmtId="41" fontId="181" fillId="0" borderId="0" applyFont="0" applyFill="0" applyBorder="0" applyAlignment="0" applyProtection="0"/>
    <xf numFmtId="43" fontId="18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42" fontId="181" fillId="0" borderId="0" applyFont="0" applyFill="0" applyBorder="0" applyAlignment="0" applyProtection="0"/>
    <xf numFmtId="44" fontId="181" fillId="0" borderId="0" applyFont="0" applyFill="0" applyBorder="0" applyAlignment="0" applyProtection="0"/>
    <xf numFmtId="37" fontId="186" fillId="0" borderId="0"/>
    <xf numFmtId="0" fontId="181" fillId="0" borderId="0"/>
    <xf numFmtId="0" fontId="187" fillId="0" borderId="0"/>
    <xf numFmtId="0" fontId="187"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59" fillId="0" borderId="0"/>
    <xf numFmtId="0" fontId="159" fillId="0" borderId="0"/>
    <xf numFmtId="0" fontId="159" fillId="0" borderId="0"/>
    <xf numFmtId="0" fontId="86" fillId="0" borderId="0"/>
    <xf numFmtId="0" fontId="40" fillId="0" borderId="0"/>
    <xf numFmtId="0" fontId="40" fillId="0" borderId="0"/>
    <xf numFmtId="0" fontId="40" fillId="0" borderId="0"/>
    <xf numFmtId="0" fontId="40" fillId="0" borderId="0"/>
    <xf numFmtId="0" fontId="158" fillId="0" borderId="0"/>
    <xf numFmtId="0" fontId="86" fillId="0" borderId="0"/>
    <xf numFmtId="0" fontId="86" fillId="0" borderId="0"/>
    <xf numFmtId="0" fontId="86" fillId="0" borderId="0"/>
    <xf numFmtId="0" fontId="159" fillId="0" borderId="0"/>
    <xf numFmtId="0" fontId="159" fillId="0" borderId="0"/>
    <xf numFmtId="0" fontId="159" fillId="0" borderId="0"/>
    <xf numFmtId="0" fontId="159" fillId="0" borderId="0"/>
    <xf numFmtId="0" fontId="159" fillId="0" borderId="0"/>
    <xf numFmtId="189" fontId="37" fillId="0" borderId="0" applyFont="0" applyFill="0" applyBorder="0" applyAlignment="0" applyProtection="0"/>
    <xf numFmtId="0" fontId="188" fillId="0" borderId="0" applyNumberFormat="0" applyFill="0" applyBorder="0" applyAlignment="0" applyProtection="0"/>
    <xf numFmtId="0" fontId="31" fillId="0" borderId="0"/>
    <xf numFmtId="0" fontId="31" fillId="0" borderId="0"/>
    <xf numFmtId="0" fontId="31" fillId="0" borderId="0"/>
    <xf numFmtId="6" fontId="176" fillId="0" borderId="0" applyFont="0" applyFill="0" applyBorder="0" applyAlignment="0" applyProtection="0"/>
    <xf numFmtId="0" fontId="31" fillId="0" borderId="0" applyNumberFormat="0"/>
    <xf numFmtId="0" fontId="31" fillId="0" borderId="0" applyFont="0" applyFill="0" applyBorder="0" applyAlignment="0" applyProtection="0"/>
    <xf numFmtId="42" fontId="31" fillId="0" borderId="0" applyFont="0" applyFill="0" applyBorder="0" applyAlignment="0" applyProtection="0"/>
    <xf numFmtId="44" fontId="31" fillId="0" borderId="0" applyFont="0" applyFill="0" applyBorder="0" applyAlignment="0" applyProtection="0"/>
    <xf numFmtId="0" fontId="189" fillId="0" borderId="0" applyProtection="0"/>
    <xf numFmtId="0" fontId="190" fillId="0" borderId="0" applyProtection="0"/>
    <xf numFmtId="0" fontId="191" fillId="0" borderId="0" applyProtection="0"/>
    <xf numFmtId="0" fontId="189" fillId="0" borderId="39" applyProtection="0"/>
    <xf numFmtId="0" fontId="189" fillId="0" borderId="0"/>
    <xf numFmtId="2" fontId="189" fillId="0" borderId="0" applyProtection="0"/>
    <xf numFmtId="0" fontId="86" fillId="0" borderId="0"/>
    <xf numFmtId="164" fontId="86" fillId="0" borderId="0" applyFont="0" applyFill="0" applyBorder="0" applyAlignment="0" applyProtection="0"/>
    <xf numFmtId="43" fontId="86" fillId="0" borderId="0" applyFont="0" applyFill="0" applyBorder="0" applyAlignment="0" applyProtection="0"/>
    <xf numFmtId="180" fontId="86" fillId="0" borderId="0" applyFont="0" applyFill="0" applyBorder="0" applyAlignment="0" applyProtection="0"/>
    <xf numFmtId="0" fontId="86" fillId="0" borderId="0"/>
    <xf numFmtId="0" fontId="86" fillId="0" borderId="0"/>
    <xf numFmtId="164" fontId="86" fillId="0" borderId="0" applyFont="0" applyFill="0" applyBorder="0" applyAlignment="0" applyProtection="0"/>
    <xf numFmtId="43" fontId="86" fillId="0" borderId="0" applyFont="0" applyFill="0" applyBorder="0" applyAlignment="0" applyProtection="0"/>
    <xf numFmtId="180" fontId="86" fillId="0" borderId="0" applyFont="0" applyFill="0" applyBorder="0" applyAlignment="0" applyProtection="0"/>
    <xf numFmtId="0" fontId="86" fillId="0" borderId="0"/>
    <xf numFmtId="0" fontId="86" fillId="0" borderId="0"/>
    <xf numFmtId="0" fontId="86" fillId="0" borderId="0"/>
    <xf numFmtId="0" fontId="86" fillId="0" borderId="0"/>
    <xf numFmtId="164" fontId="86" fillId="0" borderId="0" applyFont="0" applyFill="0" applyBorder="0" applyAlignment="0" applyProtection="0"/>
    <xf numFmtId="43" fontId="86" fillId="0" borderId="0" applyFont="0" applyFill="0" applyBorder="0" applyAlignment="0" applyProtection="0"/>
    <xf numFmtId="180" fontId="86" fillId="0" borderId="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0" fontId="32"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0" fontId="32" fillId="0" borderId="0"/>
    <xf numFmtId="0" fontId="32" fillId="0" borderId="0"/>
    <xf numFmtId="0" fontId="15" fillId="0" borderId="0"/>
    <xf numFmtId="0" fontId="15" fillId="0" borderId="0"/>
    <xf numFmtId="0" fontId="1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32" fillId="0" borderId="0"/>
    <xf numFmtId="0" fontId="32" fillId="0" borderId="0"/>
    <xf numFmtId="0" fontId="32" fillId="0" borderId="0"/>
    <xf numFmtId="0" fontId="32" fillId="0" borderId="0"/>
    <xf numFmtId="0" fontId="32"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32"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32" fillId="0" borderId="0"/>
    <xf numFmtId="0" fontId="32" fillId="0" borderId="0"/>
    <xf numFmtId="0" fontId="32"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43" fontId="32"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86" fillId="0" borderId="0"/>
    <xf numFmtId="0" fontId="86" fillId="0" borderId="0"/>
    <xf numFmtId="0" fontId="8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5" fillId="18" borderId="0" applyNumberFormat="0" applyBorder="0" applyAlignment="0" applyProtection="0"/>
    <xf numFmtId="0" fontId="115" fillId="10" borderId="0" applyNumberFormat="0" applyBorder="0" applyAlignment="0" applyProtection="0"/>
    <xf numFmtId="0" fontId="115" fillId="18" borderId="0" applyNumberFormat="0" applyBorder="0" applyAlignment="0" applyProtection="0"/>
    <xf numFmtId="0" fontId="115" fillId="30" borderId="0" applyNumberFormat="0" applyBorder="0" applyAlignment="0" applyProtection="0"/>
    <xf numFmtId="0" fontId="115" fillId="30" borderId="0" applyNumberFormat="0" applyBorder="0" applyAlignment="0" applyProtection="0"/>
    <xf numFmtId="0" fontId="115" fillId="22" borderId="0" applyNumberFormat="0" applyBorder="0" applyAlignment="0" applyProtection="0"/>
    <xf numFmtId="0" fontId="115" fillId="18" borderId="0" applyNumberFormat="0" applyBorder="0" applyAlignment="0" applyProtection="0"/>
    <xf numFmtId="0" fontId="115" fillId="26" borderId="0" applyNumberFormat="0" applyBorder="0" applyAlignment="0" applyProtection="0"/>
    <xf numFmtId="0" fontId="115" fillId="10" borderId="0" applyNumberFormat="0" applyBorder="0" applyAlignment="0" applyProtection="0"/>
    <xf numFmtId="0" fontId="31" fillId="0" borderId="0"/>
    <xf numFmtId="0" fontId="115" fillId="10" borderId="0" applyNumberFormat="0" applyBorder="0" applyAlignment="0" applyProtection="0"/>
    <xf numFmtId="0" fontId="115" fillId="22" borderId="0" applyNumberFormat="0" applyBorder="0" applyAlignment="0" applyProtection="0"/>
    <xf numFmtId="0" fontId="115" fillId="18" borderId="0" applyNumberFormat="0" applyBorder="0" applyAlignment="0" applyProtection="0"/>
    <xf numFmtId="0" fontId="115" fillId="14" borderId="0" applyNumberFormat="0" applyBorder="0" applyAlignment="0" applyProtection="0"/>
    <xf numFmtId="186" fontId="85" fillId="0" borderId="0" applyFont="0" applyFill="0" applyBorder="0" applyAlignment="0" applyProtection="0"/>
    <xf numFmtId="0" fontId="115" fillId="30" borderId="0" applyNumberFormat="0" applyBorder="0" applyAlignment="0" applyProtection="0"/>
    <xf numFmtId="0" fontId="40" fillId="0" borderId="0"/>
    <xf numFmtId="0" fontId="115" fillId="30" borderId="0" applyNumberFormat="0" applyBorder="0" applyAlignment="0" applyProtection="0"/>
    <xf numFmtId="0" fontId="115" fillId="26" borderId="0" applyNumberFormat="0" applyBorder="0" applyAlignment="0" applyProtection="0"/>
    <xf numFmtId="0" fontId="115" fillId="10" borderId="0" applyNumberFormat="0" applyBorder="0" applyAlignment="0" applyProtection="0"/>
    <xf numFmtId="0" fontId="115" fillId="18" borderId="0" applyNumberFormat="0" applyBorder="0" applyAlignment="0" applyProtection="0"/>
    <xf numFmtId="9" fontId="15" fillId="0" borderId="0" applyFont="0" applyFill="0" applyBorder="0" applyAlignment="0" applyProtection="0"/>
    <xf numFmtId="0" fontId="15" fillId="0" borderId="0"/>
    <xf numFmtId="0" fontId="115" fillId="14" borderId="0" applyNumberFormat="0" applyBorder="0" applyAlignment="0" applyProtection="0"/>
    <xf numFmtId="0" fontId="115" fillId="26" borderId="0" applyNumberFormat="0" applyBorder="0" applyAlignment="0" applyProtection="0"/>
    <xf numFmtId="0" fontId="15" fillId="0" borderId="0"/>
    <xf numFmtId="0" fontId="115" fillId="26" borderId="0" applyNumberFormat="0" applyBorder="0" applyAlignment="0" applyProtection="0"/>
    <xf numFmtId="0" fontId="15" fillId="0" borderId="0"/>
    <xf numFmtId="0" fontId="31" fillId="0" borderId="0"/>
    <xf numFmtId="0" fontId="15" fillId="0" borderId="0"/>
    <xf numFmtId="0" fontId="31" fillId="0" borderId="0"/>
    <xf numFmtId="0" fontId="115" fillId="10" borderId="0" applyNumberFormat="0" applyBorder="0" applyAlignment="0" applyProtection="0"/>
    <xf numFmtId="0" fontId="115" fillId="18" borderId="0" applyNumberFormat="0" applyBorder="0" applyAlignment="0" applyProtection="0"/>
    <xf numFmtId="0" fontId="115" fillId="14" borderId="0" applyNumberFormat="0" applyBorder="0" applyAlignment="0" applyProtection="0"/>
    <xf numFmtId="0" fontId="31" fillId="0" borderId="0"/>
    <xf numFmtId="0" fontId="115" fillId="22" borderId="0" applyNumberFormat="0" applyBorder="0" applyAlignment="0" applyProtection="0"/>
    <xf numFmtId="0" fontId="115" fillId="30" borderId="0" applyNumberFormat="0" applyBorder="0" applyAlignment="0" applyProtection="0"/>
    <xf numFmtId="0" fontId="115" fillId="30" borderId="0" applyNumberFormat="0" applyBorder="0" applyAlignment="0" applyProtection="0"/>
    <xf numFmtId="0" fontId="115" fillId="14" borderId="0" applyNumberFormat="0" applyBorder="0" applyAlignment="0" applyProtection="0"/>
    <xf numFmtId="0" fontId="115" fillId="30" borderId="0" applyNumberFormat="0" applyBorder="0" applyAlignment="0" applyProtection="0"/>
    <xf numFmtId="0" fontId="115" fillId="22" borderId="0" applyNumberFormat="0" applyBorder="0" applyAlignment="0" applyProtection="0"/>
    <xf numFmtId="0" fontId="115" fillId="26" borderId="0" applyNumberFormat="0" applyBorder="0" applyAlignment="0" applyProtection="0"/>
    <xf numFmtId="0" fontId="31" fillId="0" borderId="0"/>
    <xf numFmtId="0" fontId="115" fillId="22" borderId="0" applyNumberFormat="0" applyBorder="0" applyAlignment="0" applyProtection="0"/>
    <xf numFmtId="0" fontId="115" fillId="14" borderId="0" applyNumberFormat="0" applyBorder="0" applyAlignment="0" applyProtection="0"/>
    <xf numFmtId="179" fontId="86" fillId="0" borderId="0" applyFont="0" applyFill="0" applyBorder="0" applyAlignment="0" applyProtection="0"/>
    <xf numFmtId="0" fontId="86" fillId="0" borderId="0"/>
    <xf numFmtId="0" fontId="15" fillId="0" borderId="0"/>
    <xf numFmtId="0" fontId="115" fillId="30" borderId="0" applyNumberFormat="0" applyBorder="0" applyAlignment="0" applyProtection="0"/>
    <xf numFmtId="0" fontId="115" fillId="22" borderId="0" applyNumberFormat="0" applyBorder="0" applyAlignment="0" applyProtection="0"/>
    <xf numFmtId="0" fontId="15" fillId="0" borderId="0"/>
    <xf numFmtId="0" fontId="115" fillId="10" borderId="0" applyNumberFormat="0" applyBorder="0" applyAlignment="0" applyProtection="0"/>
    <xf numFmtId="0" fontId="115" fillId="10" borderId="0" applyNumberFormat="0" applyBorder="0" applyAlignment="0" applyProtection="0"/>
    <xf numFmtId="0" fontId="115" fillId="26" borderId="0" applyNumberFormat="0" applyBorder="0" applyAlignment="0" applyProtection="0"/>
    <xf numFmtId="0" fontId="115" fillId="18" borderId="0" applyNumberFormat="0" applyBorder="0" applyAlignment="0" applyProtection="0"/>
    <xf numFmtId="0" fontId="15" fillId="0" borderId="0"/>
    <xf numFmtId="179" fontId="86" fillId="0" borderId="0" applyFont="0" applyFill="0" applyBorder="0" applyAlignment="0" applyProtection="0"/>
    <xf numFmtId="0" fontId="115" fillId="10" borderId="0" applyNumberFormat="0" applyBorder="0" applyAlignment="0" applyProtection="0"/>
    <xf numFmtId="0" fontId="15" fillId="0" borderId="0"/>
    <xf numFmtId="0" fontId="115" fillId="30" borderId="0" applyNumberFormat="0" applyBorder="0" applyAlignment="0" applyProtection="0"/>
    <xf numFmtId="0" fontId="115" fillId="22" borderId="0" applyNumberFormat="0" applyBorder="0" applyAlignment="0" applyProtection="0"/>
    <xf numFmtId="0" fontId="115" fillId="26" borderId="0" applyNumberFormat="0" applyBorder="0" applyAlignment="0" applyProtection="0"/>
    <xf numFmtId="0" fontId="115" fillId="10" borderId="0" applyNumberFormat="0" applyBorder="0" applyAlignment="0" applyProtection="0"/>
    <xf numFmtId="0" fontId="115" fillId="18" borderId="0" applyNumberFormat="0" applyBorder="0" applyAlignment="0" applyProtection="0"/>
    <xf numFmtId="0" fontId="15" fillId="0" borderId="0"/>
    <xf numFmtId="0" fontId="115" fillId="14" borderId="0" applyNumberFormat="0" applyBorder="0" applyAlignment="0" applyProtection="0"/>
    <xf numFmtId="0" fontId="40" fillId="0" borderId="0"/>
    <xf numFmtId="0" fontId="115" fillId="18" borderId="0" applyNumberFormat="0" applyBorder="0" applyAlignment="0" applyProtection="0"/>
    <xf numFmtId="0" fontId="115" fillId="26" borderId="0" applyNumberFormat="0" applyBorder="0" applyAlignment="0" applyProtection="0"/>
    <xf numFmtId="0" fontId="15" fillId="0" borderId="0"/>
    <xf numFmtId="0" fontId="115" fillId="22" borderId="0" applyNumberFormat="0" applyBorder="0" applyAlignment="0" applyProtection="0"/>
    <xf numFmtId="0" fontId="115" fillId="14" borderId="0" applyNumberFormat="0" applyBorder="0" applyAlignment="0" applyProtection="0"/>
    <xf numFmtId="0" fontId="15" fillId="0" borderId="0"/>
    <xf numFmtId="0" fontId="115" fillId="30" borderId="0" applyNumberFormat="0" applyBorder="0" applyAlignment="0" applyProtection="0"/>
    <xf numFmtId="0" fontId="115" fillId="26" borderId="0" applyNumberFormat="0" applyBorder="0" applyAlignment="0" applyProtection="0"/>
    <xf numFmtId="0" fontId="15" fillId="0" borderId="0"/>
    <xf numFmtId="0" fontId="115" fillId="10" borderId="0" applyNumberFormat="0" applyBorder="0" applyAlignment="0" applyProtection="0"/>
    <xf numFmtId="0" fontId="115" fillId="26" borderId="0" applyNumberFormat="0" applyBorder="0" applyAlignment="0" applyProtection="0"/>
    <xf numFmtId="0" fontId="115" fillId="30" borderId="0" applyNumberFormat="0" applyBorder="0" applyAlignment="0" applyProtection="0"/>
    <xf numFmtId="179" fontId="86" fillId="0" borderId="0" applyFont="0" applyFill="0" applyBorder="0" applyAlignment="0" applyProtection="0"/>
    <xf numFmtId="0" fontId="115" fillId="14" borderId="0" applyNumberFormat="0" applyBorder="0" applyAlignment="0" applyProtection="0"/>
    <xf numFmtId="0" fontId="115" fillId="22" borderId="0" applyNumberFormat="0" applyBorder="0" applyAlignment="0" applyProtection="0"/>
    <xf numFmtId="0" fontId="115" fillId="22" borderId="0" applyNumberFormat="0" applyBorder="0" applyAlignment="0" applyProtection="0"/>
    <xf numFmtId="0" fontId="15" fillId="0" borderId="0"/>
    <xf numFmtId="0" fontId="115" fillId="14" borderId="0" applyNumberFormat="0" applyBorder="0" applyAlignment="0" applyProtection="0"/>
    <xf numFmtId="0" fontId="15" fillId="0" borderId="0"/>
    <xf numFmtId="0" fontId="115" fillId="14" borderId="0" applyNumberFormat="0" applyBorder="0" applyAlignment="0" applyProtection="0"/>
    <xf numFmtId="0" fontId="15" fillId="0" borderId="0"/>
    <xf numFmtId="0" fontId="115" fillId="18" borderId="0" applyNumberFormat="0" applyBorder="0" applyAlignment="0" applyProtection="0"/>
    <xf numFmtId="0" fontId="115" fillId="10" borderId="0" applyNumberFormat="0" applyBorder="0" applyAlignment="0" applyProtection="0"/>
    <xf numFmtId="0" fontId="115" fillId="14" borderId="0" applyNumberFormat="0" applyBorder="0" applyAlignment="0" applyProtection="0"/>
    <xf numFmtId="0" fontId="115" fillId="26" borderId="0" applyNumberFormat="0" applyBorder="0" applyAlignment="0" applyProtection="0"/>
    <xf numFmtId="0" fontId="115" fillId="22" borderId="0" applyNumberFormat="0" applyBorder="0" applyAlignment="0" applyProtection="0"/>
    <xf numFmtId="179" fontId="86" fillId="0" borderId="0" applyFont="0" applyFill="0" applyBorder="0" applyAlignment="0" applyProtection="0"/>
    <xf numFmtId="0" fontId="40" fillId="0" borderId="0"/>
    <xf numFmtId="0" fontId="14" fillId="0" borderId="0"/>
    <xf numFmtId="0" fontId="13"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5" fillId="26" borderId="0" applyNumberFormat="0" applyBorder="0" applyAlignment="0" applyProtection="0"/>
    <xf numFmtId="0" fontId="12" fillId="0" borderId="0"/>
    <xf numFmtId="0" fontId="12" fillId="9" borderId="9" applyNumberFormat="0" applyFont="0" applyAlignment="0" applyProtection="0"/>
    <xf numFmtId="0" fontId="115"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15"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15"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15"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15"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15"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15" fillId="10" borderId="0" applyNumberFormat="0" applyBorder="0" applyAlignment="0" applyProtection="0"/>
    <xf numFmtId="0" fontId="115" fillId="18" borderId="0" applyNumberFormat="0" applyBorder="0" applyAlignment="0" applyProtection="0"/>
    <xf numFmtId="0" fontId="115" fillId="14" borderId="0" applyNumberFormat="0" applyBorder="0" applyAlignment="0" applyProtection="0"/>
    <xf numFmtId="0" fontId="115" fillId="18" borderId="0" applyNumberFormat="0" applyBorder="0" applyAlignment="0" applyProtection="0"/>
    <xf numFmtId="0" fontId="115" fillId="22" borderId="0" applyNumberFormat="0" applyBorder="0" applyAlignment="0" applyProtection="0"/>
    <xf numFmtId="0" fontId="115" fillId="26" borderId="0" applyNumberFormat="0" applyBorder="0" applyAlignment="0" applyProtection="0"/>
    <xf numFmtId="0" fontId="115" fillId="30" borderId="0" applyNumberFormat="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115" fillId="10" borderId="0" applyNumberFormat="0" applyBorder="0" applyAlignment="0" applyProtection="0"/>
    <xf numFmtId="0" fontId="115" fillId="30" borderId="0" applyNumberFormat="0" applyBorder="0" applyAlignment="0" applyProtection="0"/>
    <xf numFmtId="0" fontId="115" fillId="22" borderId="0" applyNumberFormat="0" applyBorder="0" applyAlignment="0" applyProtection="0"/>
    <xf numFmtId="0" fontId="12" fillId="0" borderId="0"/>
    <xf numFmtId="0" fontId="115" fillId="26" borderId="0" applyNumberFormat="0" applyBorder="0" applyAlignment="0" applyProtection="0"/>
    <xf numFmtId="0" fontId="115" fillId="14" borderId="0" applyNumberFormat="0" applyBorder="0" applyAlignment="0" applyProtection="0"/>
    <xf numFmtId="0" fontId="12" fillId="0" borderId="0"/>
    <xf numFmtId="0" fontId="12" fillId="0" borderId="0"/>
    <xf numFmtId="0" fontId="115" fillId="10" borderId="0" applyNumberFormat="0" applyBorder="0" applyAlignment="0" applyProtection="0"/>
    <xf numFmtId="0" fontId="115" fillId="22" borderId="0" applyNumberFormat="0" applyBorder="0" applyAlignment="0" applyProtection="0"/>
    <xf numFmtId="0" fontId="115" fillId="14" borderId="0" applyNumberFormat="0" applyBorder="0" applyAlignment="0" applyProtection="0"/>
    <xf numFmtId="0" fontId="115" fillId="30" borderId="0" applyNumberFormat="0" applyBorder="0" applyAlignment="0" applyProtection="0"/>
    <xf numFmtId="0" fontId="115" fillId="26" borderId="0" applyNumberFormat="0" applyBorder="0" applyAlignment="0" applyProtection="0"/>
    <xf numFmtId="0" fontId="115" fillId="10" borderId="0" applyNumberFormat="0" applyBorder="0" applyAlignment="0" applyProtection="0"/>
    <xf numFmtId="0" fontId="115" fillId="18" borderId="0" applyNumberFormat="0" applyBorder="0" applyAlignment="0" applyProtection="0"/>
    <xf numFmtId="0" fontId="12" fillId="0" borderId="0"/>
    <xf numFmtId="0" fontId="12" fillId="0" borderId="0"/>
    <xf numFmtId="0" fontId="115" fillId="26" borderId="0" applyNumberFormat="0" applyBorder="0" applyAlignment="0" applyProtection="0"/>
    <xf numFmtId="0" fontId="115" fillId="30" borderId="0" applyNumberFormat="0" applyBorder="0" applyAlignment="0" applyProtection="0"/>
    <xf numFmtId="0" fontId="115" fillId="18" borderId="0" applyNumberFormat="0" applyBorder="0" applyAlignment="0" applyProtection="0"/>
    <xf numFmtId="0" fontId="115" fillId="30" borderId="0" applyNumberFormat="0" applyBorder="0" applyAlignment="0" applyProtection="0"/>
    <xf numFmtId="0" fontId="115" fillId="14" borderId="0" applyNumberFormat="0" applyBorder="0" applyAlignment="0" applyProtection="0"/>
    <xf numFmtId="0" fontId="115" fillId="26" borderId="0" applyNumberFormat="0" applyBorder="0" applyAlignment="0" applyProtection="0"/>
    <xf numFmtId="0" fontId="12" fillId="0" borderId="0"/>
    <xf numFmtId="0" fontId="115" fillId="14" borderId="0" applyNumberFormat="0" applyBorder="0" applyAlignment="0" applyProtection="0"/>
    <xf numFmtId="0" fontId="115" fillId="30" borderId="0" applyNumberFormat="0" applyBorder="0" applyAlignment="0" applyProtection="0"/>
    <xf numFmtId="0" fontId="115" fillId="18" borderId="0" applyNumberFormat="0" applyBorder="0" applyAlignment="0" applyProtection="0"/>
    <xf numFmtId="0" fontId="115" fillId="30" borderId="0" applyNumberFormat="0" applyBorder="0" applyAlignment="0" applyProtection="0"/>
    <xf numFmtId="0" fontId="115" fillId="10" borderId="0" applyNumberFormat="0" applyBorder="0" applyAlignment="0" applyProtection="0"/>
    <xf numFmtId="0" fontId="115" fillId="14" borderId="0" applyNumberFormat="0" applyBorder="0" applyAlignment="0" applyProtection="0"/>
    <xf numFmtId="0" fontId="115" fillId="22" borderId="0" applyNumberFormat="0" applyBorder="0" applyAlignment="0" applyProtection="0"/>
    <xf numFmtId="0" fontId="115" fillId="10" borderId="0" applyNumberFormat="0" applyBorder="0" applyAlignment="0" applyProtection="0"/>
    <xf numFmtId="0" fontId="12" fillId="0" borderId="0"/>
    <xf numFmtId="0" fontId="115" fillId="10" borderId="0" applyNumberFormat="0" applyBorder="0" applyAlignment="0" applyProtection="0"/>
    <xf numFmtId="0" fontId="115" fillId="22" borderId="0" applyNumberFormat="0" applyBorder="0" applyAlignment="0" applyProtection="0"/>
    <xf numFmtId="0" fontId="115" fillId="30" borderId="0" applyNumberFormat="0" applyBorder="0" applyAlignment="0" applyProtection="0"/>
    <xf numFmtId="0" fontId="115" fillId="14" borderId="0" applyNumberFormat="0" applyBorder="0" applyAlignment="0" applyProtection="0"/>
    <xf numFmtId="0" fontId="115" fillId="18" borderId="0" applyNumberFormat="0" applyBorder="0" applyAlignment="0" applyProtection="0"/>
    <xf numFmtId="0" fontId="115" fillId="2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5" fillId="3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5" fillId="1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5" fillId="14" borderId="0" applyNumberFormat="0" applyBorder="0" applyAlignment="0" applyProtection="0"/>
    <xf numFmtId="0" fontId="12" fillId="0" borderId="0"/>
    <xf numFmtId="0" fontId="12" fillId="0" borderId="0"/>
    <xf numFmtId="0" fontId="115" fillId="18" borderId="0" applyNumberFormat="0" applyBorder="0" applyAlignment="0" applyProtection="0"/>
    <xf numFmtId="0" fontId="12" fillId="0" borderId="0"/>
    <xf numFmtId="0" fontId="12" fillId="0" borderId="0"/>
    <xf numFmtId="0" fontId="12" fillId="0" borderId="0"/>
    <xf numFmtId="0" fontId="115" fillId="26" borderId="0" applyNumberFormat="0" applyBorder="0" applyAlignment="0" applyProtection="0"/>
    <xf numFmtId="0" fontId="115" fillId="26" borderId="0" applyNumberFormat="0" applyBorder="0" applyAlignment="0" applyProtection="0"/>
    <xf numFmtId="0" fontId="115" fillId="18" borderId="0" applyNumberFormat="0" applyBorder="0" applyAlignment="0" applyProtection="0"/>
    <xf numFmtId="0" fontId="12" fillId="0" borderId="0"/>
    <xf numFmtId="0" fontId="115" fillId="14" borderId="0" applyNumberFormat="0" applyBorder="0" applyAlignment="0" applyProtection="0"/>
    <xf numFmtId="0" fontId="115" fillId="22" borderId="0" applyNumberFormat="0" applyBorder="0" applyAlignment="0" applyProtection="0"/>
    <xf numFmtId="0" fontId="115" fillId="14" borderId="0" applyNumberFormat="0" applyBorder="0" applyAlignment="0" applyProtection="0"/>
    <xf numFmtId="0" fontId="115" fillId="10" borderId="0" applyNumberFormat="0" applyBorder="0" applyAlignment="0" applyProtection="0"/>
    <xf numFmtId="0" fontId="115" fillId="14" borderId="0" applyNumberFormat="0" applyBorder="0" applyAlignment="0" applyProtection="0"/>
    <xf numFmtId="0" fontId="115" fillId="26" borderId="0" applyNumberFormat="0" applyBorder="0" applyAlignment="0" applyProtection="0"/>
    <xf numFmtId="0" fontId="115" fillId="2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5" fillId="26" borderId="0" applyNumberFormat="0" applyBorder="0" applyAlignment="0" applyProtection="0"/>
    <xf numFmtId="0" fontId="115" fillId="18" borderId="0" applyNumberFormat="0" applyBorder="0" applyAlignment="0" applyProtection="0"/>
    <xf numFmtId="0" fontId="115" fillId="18" borderId="0" applyNumberFormat="0" applyBorder="0" applyAlignment="0" applyProtection="0"/>
    <xf numFmtId="0" fontId="115" fillId="22" borderId="0" applyNumberFormat="0" applyBorder="0" applyAlignment="0" applyProtection="0"/>
    <xf numFmtId="0" fontId="12" fillId="0" borderId="0"/>
    <xf numFmtId="0" fontId="115" fillId="26" borderId="0" applyNumberFormat="0" applyBorder="0" applyAlignment="0" applyProtection="0"/>
    <xf numFmtId="0" fontId="115" fillId="14" borderId="0" applyNumberFormat="0" applyBorder="0" applyAlignment="0" applyProtection="0"/>
    <xf numFmtId="0" fontId="115" fillId="22" borderId="0" applyNumberFormat="0" applyBorder="0" applyAlignment="0" applyProtection="0"/>
    <xf numFmtId="0" fontId="115" fillId="18" borderId="0" applyNumberFormat="0" applyBorder="0" applyAlignment="0" applyProtection="0"/>
    <xf numFmtId="0" fontId="115" fillId="30" borderId="0" applyNumberFormat="0" applyBorder="0" applyAlignment="0" applyProtection="0"/>
    <xf numFmtId="0" fontId="115" fillId="10" borderId="0" applyNumberFormat="0" applyBorder="0" applyAlignment="0" applyProtection="0"/>
    <xf numFmtId="0" fontId="12" fillId="0" borderId="0"/>
    <xf numFmtId="0" fontId="115" fillId="10" borderId="0" applyNumberFormat="0" applyBorder="0" applyAlignment="0" applyProtection="0"/>
    <xf numFmtId="0" fontId="115" fillId="22" borderId="0" applyNumberFormat="0" applyBorder="0" applyAlignment="0" applyProtection="0"/>
    <xf numFmtId="0" fontId="115" fillId="18" borderId="0" applyNumberFormat="0" applyBorder="0" applyAlignment="0" applyProtection="0"/>
    <xf numFmtId="0" fontId="115" fillId="30" borderId="0" applyNumberFormat="0" applyBorder="0" applyAlignment="0" applyProtection="0"/>
    <xf numFmtId="0" fontId="12" fillId="0" borderId="0"/>
    <xf numFmtId="0" fontId="115" fillId="26" borderId="0" applyNumberFormat="0" applyBorder="0" applyAlignment="0" applyProtection="0"/>
    <xf numFmtId="0" fontId="12" fillId="0" borderId="0"/>
    <xf numFmtId="0" fontId="115" fillId="10" borderId="0" applyNumberFormat="0" applyBorder="0" applyAlignment="0" applyProtection="0"/>
    <xf numFmtId="0" fontId="115" fillId="22" borderId="0" applyNumberFormat="0" applyBorder="0" applyAlignment="0" applyProtection="0"/>
    <xf numFmtId="0" fontId="115" fillId="30" borderId="0" applyNumberFormat="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95" fillId="5" borderId="0" applyNumberFormat="0" applyBorder="0" applyAlignment="0" applyProtection="0"/>
    <xf numFmtId="0" fontId="115"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5"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5"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5"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5"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15"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9" borderId="9" applyNumberFormat="0" applyFont="0" applyAlignment="0" applyProtection="0"/>
    <xf numFmtId="0" fontId="115" fillId="10" borderId="0" applyNumberFormat="0" applyBorder="0" applyAlignment="0" applyProtection="0"/>
    <xf numFmtId="0" fontId="115" fillId="14" borderId="0" applyNumberFormat="0" applyBorder="0" applyAlignment="0" applyProtection="0"/>
    <xf numFmtId="0" fontId="115" fillId="18" borderId="0" applyNumberFormat="0" applyBorder="0" applyAlignment="0" applyProtection="0"/>
    <xf numFmtId="0" fontId="115" fillId="22" borderId="0" applyNumberFormat="0" applyBorder="0" applyAlignment="0" applyProtection="0"/>
    <xf numFmtId="0" fontId="115" fillId="26" borderId="0" applyNumberFormat="0" applyBorder="0" applyAlignment="0" applyProtection="0"/>
    <xf numFmtId="0" fontId="115" fillId="30" borderId="0" applyNumberFormat="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40" fillId="0" borderId="0"/>
    <xf numFmtId="0" fontId="40" fillId="0" borderId="0"/>
    <xf numFmtId="0" fontId="32" fillId="0" borderId="0"/>
    <xf numFmtId="0" fontId="40" fillId="0" borderId="0"/>
    <xf numFmtId="0" fontId="8" fillId="0" borderId="0"/>
    <xf numFmtId="0" fontId="8" fillId="0" borderId="0"/>
    <xf numFmtId="0" fontId="154" fillId="0" borderId="0"/>
    <xf numFmtId="0" fontId="7" fillId="0" borderId="0"/>
    <xf numFmtId="43" fontId="7" fillId="0" borderId="0" applyFont="0" applyFill="0" applyBorder="0" applyAlignment="0" applyProtection="0"/>
    <xf numFmtId="0" fontId="154" fillId="0" borderId="0"/>
    <xf numFmtId="0" fontId="154" fillId="0" borderId="0"/>
    <xf numFmtId="0" fontId="7" fillId="0" borderId="0"/>
    <xf numFmtId="0" fontId="154" fillId="0" borderId="0"/>
    <xf numFmtId="0" fontId="154"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154" fillId="0" borderId="0"/>
    <xf numFmtId="0" fontId="32" fillId="0" borderId="0"/>
    <xf numFmtId="43" fontId="3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32" fillId="0" borderId="0"/>
    <xf numFmtId="0" fontId="32" fillId="0" borderId="0"/>
    <xf numFmtId="43" fontId="32" fillId="0" borderId="0" applyFont="0" applyFill="0" applyBorder="0" applyAlignment="0" applyProtection="0"/>
    <xf numFmtId="0" fontId="154"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42" fillId="0" borderId="0"/>
    <xf numFmtId="43" fontId="6" fillId="0" borderId="0" applyFont="0" applyFill="0" applyBorder="0" applyAlignment="0" applyProtection="0"/>
    <xf numFmtId="0" fontId="6" fillId="0" borderId="0"/>
    <xf numFmtId="0" fontId="6" fillId="0" borderId="0"/>
    <xf numFmtId="0" fontId="5"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37" fillId="0" borderId="0"/>
    <xf numFmtId="0" fontId="25" fillId="9" borderId="9"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9" borderId="9" applyNumberFormat="0" applyFont="0" applyAlignment="0" applyProtection="0"/>
    <xf numFmtId="0" fontId="4" fillId="0" borderId="0"/>
    <xf numFmtId="0" fontId="4" fillId="9" borderId="9"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9"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9"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9" borderId="9" applyNumberFormat="0" applyFont="0" applyAlignment="0" applyProtection="0"/>
    <xf numFmtId="0" fontId="4" fillId="0" borderId="0"/>
    <xf numFmtId="0" fontId="4" fillId="9" borderId="9"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9"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35" fillId="0" borderId="0"/>
    <xf numFmtId="0" fontId="4" fillId="0" borderId="0"/>
    <xf numFmtId="0" fontId="4" fillId="0" borderId="0"/>
    <xf numFmtId="0" fontId="4" fillId="0" borderId="0"/>
    <xf numFmtId="0" fontId="61" fillId="0" borderId="0"/>
    <xf numFmtId="0" fontId="86" fillId="0" borderId="0"/>
    <xf numFmtId="9" fontId="6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9" borderId="9"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23" borderId="0" applyNumberFormat="0" applyBorder="0" applyAlignment="0" applyProtection="0"/>
    <xf numFmtId="0" fontId="4" fillId="20"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9" borderId="9"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9" borderId="9"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9" borderId="9"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3" fillId="0" borderId="0"/>
    <xf numFmtId="9" fontId="32" fillId="0" borderId="0" applyFont="0" applyFill="0" applyBorder="0" applyAlignment="0" applyProtection="0"/>
    <xf numFmtId="0" fontId="2" fillId="0" borderId="0"/>
  </cellStyleXfs>
  <cellXfs count="298">
    <xf numFmtId="0" fontId="0" fillId="0" borderId="0" xfId="0"/>
    <xf numFmtId="0" fontId="43" fillId="0" borderId="0" xfId="0" applyFont="1"/>
    <xf numFmtId="0" fontId="46" fillId="0" borderId="0" xfId="0" applyFont="1"/>
    <xf numFmtId="0" fontId="51" fillId="0" borderId="0" xfId="0" applyFont="1"/>
    <xf numFmtId="165" fontId="51" fillId="0" borderId="0" xfId="0" applyNumberFormat="1" applyFont="1"/>
    <xf numFmtId="0" fontId="52" fillId="0" borderId="0" xfId="0" applyFont="1"/>
    <xf numFmtId="0" fontId="53" fillId="0" borderId="0" xfId="2" applyFont="1" applyAlignment="1">
      <alignment horizontal="center" vertical="top" wrapText="1"/>
    </xf>
    <xf numFmtId="9" fontId="53" fillId="0" borderId="0" xfId="2" applyNumberFormat="1" applyFont="1"/>
    <xf numFmtId="9" fontId="54" fillId="0" borderId="0" xfId="2" applyNumberFormat="1" applyFont="1"/>
    <xf numFmtId="165" fontId="53" fillId="0" borderId="0" xfId="3" applyNumberFormat="1" applyFont="1"/>
    <xf numFmtId="165" fontId="54" fillId="0" borderId="0" xfId="3" applyNumberFormat="1" applyFont="1"/>
    <xf numFmtId="2" fontId="53" fillId="0" borderId="0" xfId="3" applyNumberFormat="1" applyFont="1"/>
    <xf numFmtId="165" fontId="55" fillId="0" borderId="0" xfId="4" applyNumberFormat="1" applyFont="1"/>
    <xf numFmtId="0" fontId="53" fillId="0" borderId="0" xfId="3" applyFont="1"/>
    <xf numFmtId="165" fontId="53" fillId="0" borderId="0" xfId="4" applyNumberFormat="1" applyFont="1"/>
    <xf numFmtId="165" fontId="54" fillId="0" borderId="0" xfId="4" applyNumberFormat="1" applyFont="1"/>
    <xf numFmtId="0" fontId="39" fillId="0" borderId="0" xfId="0" applyFont="1"/>
    <xf numFmtId="0" fontId="56" fillId="0" borderId="0" xfId="5" applyFont="1"/>
    <xf numFmtId="0" fontId="56" fillId="0" borderId="0" xfId="0" applyFont="1"/>
    <xf numFmtId="0" fontId="56" fillId="0" borderId="0" xfId="9" applyFont="1"/>
    <xf numFmtId="165" fontId="56" fillId="0" borderId="0" xfId="0" applyNumberFormat="1" applyFont="1"/>
    <xf numFmtId="169" fontId="43" fillId="0" borderId="0" xfId="0" applyNumberFormat="1" applyFont="1"/>
    <xf numFmtId="0" fontId="49" fillId="0" borderId="0" xfId="0" applyFont="1" applyAlignment="1">
      <alignment horizontal="left" vertical="center"/>
    </xf>
    <xf numFmtId="0" fontId="38" fillId="0" borderId="0" xfId="3" applyFont="1" applyAlignment="1">
      <alignment horizontal="right"/>
    </xf>
    <xf numFmtId="0" fontId="52" fillId="0" borderId="0" xfId="9" applyFont="1"/>
    <xf numFmtId="0" fontId="59" fillId="0" borderId="0" xfId="0" applyFont="1"/>
    <xf numFmtId="165" fontId="0" fillId="0" borderId="0" xfId="0" applyNumberFormat="1"/>
    <xf numFmtId="0" fontId="76" fillId="0" borderId="0" xfId="0" applyFont="1"/>
    <xf numFmtId="169" fontId="43" fillId="0" borderId="0" xfId="82" applyNumberFormat="1" applyFont="1"/>
    <xf numFmtId="0" fontId="58" fillId="0" borderId="0" xfId="0" applyFont="1"/>
    <xf numFmtId="0" fontId="78" fillId="0" borderId="0" xfId="0" applyFont="1"/>
    <xf numFmtId="171" fontId="56" fillId="0" borderId="0" xfId="0" applyNumberFormat="1" applyFont="1"/>
    <xf numFmtId="0" fontId="80" fillId="0" borderId="0" xfId="24" applyFont="1"/>
    <xf numFmtId="0" fontId="81" fillId="0" borderId="0" xfId="24" applyFont="1"/>
    <xf numFmtId="165" fontId="82" fillId="0" borderId="0" xfId="3" applyNumberFormat="1" applyFont="1"/>
    <xf numFmtId="0" fontId="83" fillId="0" borderId="0" xfId="24" applyFont="1"/>
    <xf numFmtId="0" fontId="82" fillId="0" borderId="0" xfId="3" applyFont="1"/>
    <xf numFmtId="9" fontId="82" fillId="0" borderId="0" xfId="2" applyNumberFormat="1" applyFont="1"/>
    <xf numFmtId="165" fontId="82" fillId="0" borderId="0" xfId="4" applyNumberFormat="1" applyFont="1"/>
    <xf numFmtId="0" fontId="38" fillId="0" borderId="0" xfId="8" applyFont="1"/>
    <xf numFmtId="0" fontId="38" fillId="0" borderId="0" xfId="19" applyFont="1"/>
    <xf numFmtId="0" fontId="49" fillId="0" borderId="0" xfId="0" applyFont="1"/>
    <xf numFmtId="165" fontId="43" fillId="0" borderId="0" xfId="0" applyNumberFormat="1" applyFont="1"/>
    <xf numFmtId="10" fontId="56" fillId="0" borderId="0" xfId="0" applyNumberFormat="1" applyFont="1"/>
    <xf numFmtId="0" fontId="48" fillId="0" borderId="0" xfId="24" applyAlignment="1">
      <alignment vertical="center"/>
    </xf>
    <xf numFmtId="0" fontId="43" fillId="0" borderId="0" xfId="0" applyFont="1" applyAlignment="1">
      <alignment vertical="center" wrapText="1"/>
    </xf>
    <xf numFmtId="1" fontId="84" fillId="0" borderId="0" xfId="0" applyNumberFormat="1" applyFont="1"/>
    <xf numFmtId="165" fontId="51" fillId="0" borderId="0" xfId="0" applyNumberFormat="1" applyFont="1" applyAlignment="1">
      <alignment horizontal="right" wrapText="1"/>
    </xf>
    <xf numFmtId="165" fontId="79" fillId="0" borderId="0" xfId="0" applyNumberFormat="1" applyFont="1"/>
    <xf numFmtId="165" fontId="31" fillId="0" borderId="0" xfId="1" applyNumberFormat="1"/>
    <xf numFmtId="10" fontId="43" fillId="0" borderId="0" xfId="0" applyNumberFormat="1" applyFont="1"/>
    <xf numFmtId="2" fontId="43" fillId="0" borderId="0" xfId="0" applyNumberFormat="1" applyFont="1"/>
    <xf numFmtId="175" fontId="0" fillId="0" borderId="0" xfId="0" applyNumberFormat="1"/>
    <xf numFmtId="0" fontId="38" fillId="0" borderId="0" xfId="10" applyFont="1"/>
    <xf numFmtId="0" fontId="36" fillId="0" borderId="0" xfId="10"/>
    <xf numFmtId="165" fontId="36" fillId="0" borderId="0" xfId="10" applyNumberFormat="1"/>
    <xf numFmtId="0" fontId="46" fillId="2" borderId="0" xfId="0" applyFont="1" applyFill="1"/>
    <xf numFmtId="0" fontId="137" fillId="0" borderId="0" xfId="0" applyFont="1"/>
    <xf numFmtId="2" fontId="56" fillId="0" borderId="0" xfId="0" applyNumberFormat="1" applyFont="1"/>
    <xf numFmtId="0" fontId="51" fillId="0" borderId="0" xfId="9" applyFont="1"/>
    <xf numFmtId="0" fontId="43" fillId="0" borderId="0" xfId="9" applyFont="1"/>
    <xf numFmtId="0" fontId="138" fillId="0" borderId="0" xfId="0" applyFont="1"/>
    <xf numFmtId="0" fontId="57" fillId="0" borderId="0" xfId="0" applyFont="1"/>
    <xf numFmtId="0" fontId="136" fillId="0" borderId="0" xfId="0" applyFont="1"/>
    <xf numFmtId="0" fontId="141" fillId="0" borderId="0" xfId="0" applyFont="1" applyAlignment="1">
      <alignment wrapText="1"/>
    </xf>
    <xf numFmtId="0" fontId="139" fillId="0" borderId="0" xfId="0" applyFont="1" applyAlignment="1">
      <alignment wrapText="1"/>
    </xf>
    <xf numFmtId="167" fontId="56" fillId="2" borderId="25" xfId="0" applyNumberFormat="1" applyFont="1" applyFill="1" applyBorder="1" applyAlignment="1">
      <alignment horizontal="center"/>
    </xf>
    <xf numFmtId="170" fontId="43" fillId="2" borderId="25" xfId="18" applyNumberFormat="1" applyFont="1" applyFill="1" applyBorder="1" applyAlignment="1">
      <alignment horizontal="center"/>
    </xf>
    <xf numFmtId="0" fontId="56" fillId="0" borderId="27" xfId="0" applyFont="1" applyBorder="1"/>
    <xf numFmtId="165" fontId="53" fillId="0" borderId="0" xfId="406" applyNumberFormat="1" applyFont="1"/>
    <xf numFmtId="0" fontId="38" fillId="0" borderId="0" xfId="0" applyFont="1" applyAlignment="1">
      <alignment horizontal="right"/>
    </xf>
    <xf numFmtId="165" fontId="53" fillId="0" borderId="0" xfId="0" applyNumberFormat="1" applyFont="1"/>
    <xf numFmtId="165" fontId="53" fillId="0" borderId="0" xfId="0" applyNumberFormat="1" applyFont="1" applyAlignment="1">
      <alignment wrapText="1"/>
    </xf>
    <xf numFmtId="0" fontId="38" fillId="0" borderId="0" xfId="2" applyFont="1" applyAlignment="1">
      <alignment horizontal="center" vertical="top" wrapText="1"/>
    </xf>
    <xf numFmtId="9" fontId="38" fillId="0" borderId="0" xfId="2" applyNumberFormat="1" applyFont="1" applyAlignment="1">
      <alignment horizontal="center" vertical="top" wrapText="1"/>
    </xf>
    <xf numFmtId="165" fontId="136" fillId="0" borderId="0" xfId="0" applyNumberFormat="1" applyFont="1"/>
    <xf numFmtId="165" fontId="136" fillId="0" borderId="0" xfId="0" applyNumberFormat="1" applyFont="1" applyAlignment="1">
      <alignment wrapText="1"/>
    </xf>
    <xf numFmtId="165" fontId="38" fillId="0" borderId="0" xfId="4" applyNumberFormat="1" applyFont="1" applyAlignment="1">
      <alignment wrapText="1"/>
    </xf>
    <xf numFmtId="9" fontId="38" fillId="0" borderId="0" xfId="4" applyNumberFormat="1" applyFont="1"/>
    <xf numFmtId="9" fontId="56" fillId="0" borderId="0" xfId="0" applyNumberFormat="1" applyFont="1"/>
    <xf numFmtId="165" fontId="53" fillId="0" borderId="0" xfId="10" applyNumberFormat="1" applyFont="1"/>
    <xf numFmtId="0" fontId="149" fillId="0" borderId="0" xfId="0" applyFont="1"/>
    <xf numFmtId="165" fontId="53" fillId="0" borderId="0" xfId="436" applyNumberFormat="1" applyFont="1"/>
    <xf numFmtId="14" fontId="56" fillId="0" borderId="21" xfId="0" applyNumberFormat="1" applyFont="1" applyBorder="1" applyAlignment="1">
      <alignment wrapText="1"/>
    </xf>
    <xf numFmtId="165" fontId="43" fillId="0" borderId="21" xfId="0" applyNumberFormat="1" applyFont="1" applyBorder="1" applyAlignment="1">
      <alignment wrapText="1"/>
    </xf>
    <xf numFmtId="175" fontId="56" fillId="0" borderId="0" xfId="0" applyNumberFormat="1" applyFont="1"/>
    <xf numFmtId="169" fontId="51" fillId="0" borderId="0" xfId="82" applyNumberFormat="1" applyFont="1"/>
    <xf numFmtId="0" fontId="81" fillId="0" borderId="0" xfId="24" applyFont="1" applyBorder="1"/>
    <xf numFmtId="0" fontId="43" fillId="0" borderId="26" xfId="0" applyFont="1" applyBorder="1"/>
    <xf numFmtId="168" fontId="43" fillId="0" borderId="0" xfId="18" applyNumberFormat="1" applyFont="1"/>
    <xf numFmtId="168" fontId="43" fillId="0" borderId="0" xfId="0" applyNumberFormat="1" applyFont="1"/>
    <xf numFmtId="0" fontId="56" fillId="0" borderId="25" xfId="0" applyFont="1" applyBorder="1"/>
    <xf numFmtId="170" fontId="53" fillId="2" borderId="25" xfId="18" applyNumberFormat="1" applyFont="1" applyFill="1" applyBorder="1"/>
    <xf numFmtId="170" fontId="43" fillId="2" borderId="25" xfId="18" applyNumberFormat="1" applyFont="1" applyFill="1" applyBorder="1"/>
    <xf numFmtId="0" fontId="38" fillId="0" borderId="0" xfId="0" applyFont="1" applyAlignment="1">
      <alignment wrapText="1"/>
    </xf>
    <xf numFmtId="0" fontId="0" fillId="0" borderId="0" xfId="0" applyAlignment="1">
      <alignment wrapText="1"/>
    </xf>
    <xf numFmtId="165" fontId="46" fillId="0" borderId="0" xfId="0" applyNumberFormat="1" applyFont="1"/>
    <xf numFmtId="0" fontId="147" fillId="0" borderId="25" xfId="0" applyFont="1" applyBorder="1" applyAlignment="1">
      <alignment vertical="center" wrapText="1"/>
    </xf>
    <xf numFmtId="0" fontId="43" fillId="0" borderId="30" xfId="0" applyFont="1" applyBorder="1"/>
    <xf numFmtId="0" fontId="139" fillId="0" borderId="0" xfId="0" applyFont="1"/>
    <xf numFmtId="0" fontId="38" fillId="0" borderId="0" xfId="0" applyFont="1"/>
    <xf numFmtId="165" fontId="43" fillId="0" borderId="0" xfId="464" applyNumberFormat="1" applyFont="1"/>
    <xf numFmtId="165" fontId="53" fillId="0" borderId="0" xfId="8" applyNumberFormat="1" applyFont="1"/>
    <xf numFmtId="1" fontId="38" fillId="0" borderId="0" xfId="8" applyNumberFormat="1" applyFont="1"/>
    <xf numFmtId="0" fontId="53" fillId="0" borderId="0" xfId="8" applyFont="1"/>
    <xf numFmtId="1" fontId="38" fillId="0" borderId="0" xfId="0" applyNumberFormat="1" applyFont="1" applyAlignment="1">
      <alignment wrapText="1"/>
    </xf>
    <xf numFmtId="165" fontId="43" fillId="0" borderId="0" xfId="9" applyNumberFormat="1" applyFont="1"/>
    <xf numFmtId="165" fontId="136" fillId="0" borderId="22" xfId="0" applyNumberFormat="1" applyFont="1" applyBorder="1" applyAlignment="1">
      <alignment wrapText="1"/>
    </xf>
    <xf numFmtId="0" fontId="56" fillId="0" borderId="0" xfId="14" applyFont="1"/>
    <xf numFmtId="0" fontId="43" fillId="0" borderId="0" xfId="14" applyFont="1"/>
    <xf numFmtId="165" fontId="43" fillId="0" borderId="0" xfId="340" applyNumberFormat="1" applyFont="1"/>
    <xf numFmtId="165" fontId="43" fillId="0" borderId="0" xfId="14" applyNumberFormat="1" applyFont="1"/>
    <xf numFmtId="165" fontId="43" fillId="0" borderId="0" xfId="14" applyNumberFormat="1" applyFont="1" applyAlignment="1">
      <alignment horizontal="right" wrapText="1"/>
    </xf>
    <xf numFmtId="43" fontId="43" fillId="0" borderId="0" xfId="340" applyFont="1"/>
    <xf numFmtId="165" fontId="152" fillId="0" borderId="29" xfId="0" applyNumberFormat="1" applyFont="1" applyBorder="1" applyAlignment="1">
      <alignment horizontal="center" vertical="center" wrapText="1"/>
    </xf>
    <xf numFmtId="165" fontId="152" fillId="0" borderId="25" xfId="0" applyNumberFormat="1" applyFont="1" applyBorder="1" applyAlignment="1">
      <alignment horizontal="center" vertical="center" wrapText="1"/>
    </xf>
    <xf numFmtId="165" fontId="51" fillId="0" borderId="0" xfId="9" applyNumberFormat="1" applyFont="1"/>
    <xf numFmtId="2" fontId="0" fillId="0" borderId="0" xfId="0" applyNumberFormat="1"/>
    <xf numFmtId="165" fontId="57" fillId="0" borderId="0" xfId="0" applyNumberFormat="1" applyFont="1"/>
    <xf numFmtId="165" fontId="43" fillId="0" borderId="0" xfId="452" applyNumberFormat="1" applyFont="1"/>
    <xf numFmtId="165" fontId="138" fillId="0" borderId="0" xfId="0" applyNumberFormat="1" applyFont="1"/>
    <xf numFmtId="167" fontId="46" fillId="2" borderId="25" xfId="0" applyNumberFormat="1" applyFont="1" applyFill="1" applyBorder="1" applyAlignment="1">
      <alignment horizontal="center"/>
    </xf>
    <xf numFmtId="43" fontId="46" fillId="2" borderId="25" xfId="18" applyFont="1" applyFill="1" applyBorder="1" applyAlignment="1">
      <alignment horizontal="center"/>
    </xf>
    <xf numFmtId="43" fontId="155" fillId="2" borderId="25" xfId="18" applyFont="1" applyFill="1" applyBorder="1"/>
    <xf numFmtId="43" fontId="0" fillId="2" borderId="25" xfId="18" applyFont="1" applyFill="1" applyBorder="1"/>
    <xf numFmtId="165" fontId="136" fillId="0" borderId="23" xfId="0" applyNumberFormat="1" applyFont="1" applyBorder="1" applyAlignment="1">
      <alignment wrapText="1"/>
    </xf>
    <xf numFmtId="0" fontId="151" fillId="0" borderId="32" xfId="0" applyFont="1" applyBorder="1" applyAlignment="1">
      <alignment vertical="center" wrapText="1"/>
    </xf>
    <xf numFmtId="0" fontId="136" fillId="0" borderId="0" xfId="0" applyFont="1" applyAlignment="1">
      <alignment wrapText="1"/>
    </xf>
    <xf numFmtId="0" fontId="146" fillId="0" borderId="25" xfId="0" applyFont="1" applyBorder="1" applyAlignment="1">
      <alignment vertical="center" wrapText="1"/>
    </xf>
    <xf numFmtId="0" fontId="141" fillId="0" borderId="0" xfId="0" applyFont="1"/>
    <xf numFmtId="165" fontId="39" fillId="0" borderId="0" xfId="0" applyNumberFormat="1" applyFont="1"/>
    <xf numFmtId="165" fontId="154" fillId="0" borderId="0" xfId="466" applyNumberFormat="1"/>
    <xf numFmtId="1" fontId="0" fillId="0" borderId="0" xfId="0" applyNumberFormat="1"/>
    <xf numFmtId="0" fontId="145" fillId="0" borderId="0" xfId="24" applyFont="1" applyFill="1"/>
    <xf numFmtId="1" fontId="38" fillId="0" borderId="0" xfId="0" applyNumberFormat="1" applyFont="1"/>
    <xf numFmtId="0" fontId="53" fillId="0" borderId="0" xfId="0" applyFont="1"/>
    <xf numFmtId="1" fontId="53" fillId="0" borderId="0" xfId="0" applyNumberFormat="1" applyFont="1"/>
    <xf numFmtId="0" fontId="31" fillId="0" borderId="0" xfId="365"/>
    <xf numFmtId="165" fontId="0" fillId="0" borderId="0" xfId="0" applyNumberFormat="1" applyAlignment="1">
      <alignment horizontal="right" wrapText="1"/>
    </xf>
    <xf numFmtId="1" fontId="155" fillId="0" borderId="0" xfId="0" applyNumberFormat="1" applyFont="1"/>
    <xf numFmtId="165" fontId="31" fillId="0" borderId="0" xfId="365" applyNumberFormat="1"/>
    <xf numFmtId="1" fontId="31" fillId="0" borderId="0" xfId="365" applyNumberFormat="1"/>
    <xf numFmtId="2" fontId="192" fillId="69" borderId="0" xfId="365" applyNumberFormat="1" applyFont="1" applyFill="1"/>
    <xf numFmtId="165" fontId="138" fillId="0" borderId="0" xfId="0" applyNumberFormat="1" applyFont="1" applyAlignment="1">
      <alignment wrapText="1"/>
    </xf>
    <xf numFmtId="0" fontId="152" fillId="0" borderId="25" xfId="0" applyFont="1" applyBorder="1" applyAlignment="1">
      <alignment vertical="center" textRotation="90" wrapText="1"/>
    </xf>
    <xf numFmtId="165" fontId="53" fillId="0" borderId="0" xfId="0" applyNumberFormat="1" applyFont="1" applyAlignment="1">
      <alignment horizontal="right" wrapText="1"/>
    </xf>
    <xf numFmtId="165" fontId="141" fillId="0" borderId="0" xfId="0" applyNumberFormat="1" applyFont="1"/>
    <xf numFmtId="0" fontId="198" fillId="0" borderId="25" xfId="0" applyFont="1" applyBorder="1"/>
    <xf numFmtId="10" fontId="199" fillId="0" borderId="35" xfId="0" applyNumberFormat="1" applyFont="1" applyBorder="1"/>
    <xf numFmtId="10" fontId="199" fillId="0" borderId="36" xfId="0" applyNumberFormat="1" applyFont="1" applyBorder="1"/>
    <xf numFmtId="10" fontId="199" fillId="0" borderId="40" xfId="0" applyNumberFormat="1" applyFont="1" applyBorder="1"/>
    <xf numFmtId="10" fontId="199" fillId="0" borderId="37" xfId="0" applyNumberFormat="1" applyFont="1" applyBorder="1"/>
    <xf numFmtId="10" fontId="199" fillId="0" borderId="38" xfId="0" applyNumberFormat="1" applyFont="1" applyBorder="1"/>
    <xf numFmtId="10" fontId="199" fillId="0" borderId="41" xfId="0" applyNumberFormat="1" applyFont="1" applyBorder="1"/>
    <xf numFmtId="0" fontId="200" fillId="0" borderId="25" xfId="0" applyFont="1" applyBorder="1"/>
    <xf numFmtId="10" fontId="199" fillId="0" borderId="42" xfId="0" applyNumberFormat="1" applyFont="1" applyBorder="1"/>
    <xf numFmtId="10" fontId="199" fillId="0" borderId="43" xfId="0" applyNumberFormat="1" applyFont="1" applyBorder="1"/>
    <xf numFmtId="10" fontId="199" fillId="0" borderId="44" xfId="0" applyNumberFormat="1" applyFont="1" applyBorder="1"/>
    <xf numFmtId="2" fontId="152" fillId="0" borderId="29" xfId="0" applyNumberFormat="1" applyFont="1" applyBorder="1" applyAlignment="1">
      <alignment horizontal="center" vertical="center" wrapText="1"/>
    </xf>
    <xf numFmtId="2" fontId="152" fillId="0" borderId="25" xfId="0" applyNumberFormat="1" applyFont="1" applyBorder="1" applyAlignment="1">
      <alignment horizontal="center" vertical="center" wrapText="1"/>
    </xf>
    <xf numFmtId="2" fontId="43" fillId="0" borderId="30" xfId="0" applyNumberFormat="1" applyFont="1" applyBorder="1"/>
    <xf numFmtId="0" fontId="6" fillId="0" borderId="28" xfId="3599" applyBorder="1"/>
    <xf numFmtId="175" fontId="56" fillId="0" borderId="1" xfId="3599" applyNumberFormat="1" applyFont="1" applyBorder="1"/>
    <xf numFmtId="165" fontId="43" fillId="0" borderId="0" xfId="3599" applyNumberFormat="1" applyFont="1"/>
    <xf numFmtId="2" fontId="6" fillId="0" borderId="11" xfId="3599" applyNumberFormat="1" applyBorder="1"/>
    <xf numFmtId="168" fontId="56" fillId="0" borderId="0" xfId="3600" applyNumberFormat="1" applyFont="1" applyBorder="1"/>
    <xf numFmtId="2" fontId="32" fillId="0" borderId="0" xfId="8" applyNumberFormat="1"/>
    <xf numFmtId="0" fontId="56" fillId="0" borderId="0" xfId="3601" applyFont="1"/>
    <xf numFmtId="168" fontId="6" fillId="0" borderId="0" xfId="3603" applyNumberFormat="1"/>
    <xf numFmtId="0" fontId="56" fillId="70" borderId="35" xfId="0" applyFont="1" applyFill="1" applyBorder="1"/>
    <xf numFmtId="0" fontId="56" fillId="70" borderId="36" xfId="0" applyFont="1" applyFill="1" applyBorder="1"/>
    <xf numFmtId="0" fontId="56" fillId="70" borderId="40" xfId="0" applyFont="1" applyFill="1" applyBorder="1"/>
    <xf numFmtId="2" fontId="43" fillId="0" borderId="0" xfId="9" applyNumberFormat="1" applyFont="1"/>
    <xf numFmtId="0" fontId="56" fillId="0" borderId="0" xfId="3605" applyFont="1"/>
    <xf numFmtId="0" fontId="5" fillId="0" borderId="0" xfId="3605"/>
    <xf numFmtId="165" fontId="5" fillId="0" borderId="0" xfId="3605" applyNumberFormat="1"/>
    <xf numFmtId="165" fontId="155" fillId="0" borderId="0" xfId="3605" applyNumberFormat="1" applyFont="1"/>
    <xf numFmtId="165" fontId="201" fillId="0" borderId="0" xfId="0" applyNumberFormat="1" applyFont="1" applyAlignment="1">
      <alignment horizontal="right" vertical="center" wrapText="1"/>
    </xf>
    <xf numFmtId="0" fontId="204" fillId="0" borderId="21" xfId="0" applyFont="1" applyBorder="1" applyAlignment="1">
      <alignment wrapText="1"/>
    </xf>
    <xf numFmtId="0" fontId="204" fillId="0" borderId="22" xfId="0" applyFont="1" applyBorder="1" applyAlignment="1">
      <alignment wrapText="1"/>
    </xf>
    <xf numFmtId="0" fontId="202" fillId="0" borderId="22" xfId="0" applyFont="1" applyBorder="1" applyAlignment="1">
      <alignment wrapText="1"/>
    </xf>
    <xf numFmtId="0" fontId="202" fillId="0" borderId="24" xfId="0" applyFont="1" applyBorder="1" applyAlignment="1">
      <alignment wrapText="1"/>
    </xf>
    <xf numFmtId="0" fontId="202" fillId="0" borderId="0" xfId="0" applyFont="1" applyAlignment="1">
      <alignment wrapText="1"/>
    </xf>
    <xf numFmtId="14" fontId="204" fillId="0" borderId="21" xfId="0" applyNumberFormat="1" applyFont="1" applyBorder="1" applyAlignment="1">
      <alignment wrapText="1"/>
    </xf>
    <xf numFmtId="10" fontId="136" fillId="0" borderId="0" xfId="0" applyNumberFormat="1" applyFont="1"/>
    <xf numFmtId="0" fontId="156" fillId="0" borderId="0" xfId="0" applyFont="1"/>
    <xf numFmtId="0" fontId="205" fillId="0" borderId="0" xfId="0" applyFont="1"/>
    <xf numFmtId="0" fontId="140" fillId="0" borderId="0" xfId="0" applyFont="1" applyAlignment="1">
      <alignment readingOrder="1"/>
    </xf>
    <xf numFmtId="165" fontId="139" fillId="0" borderId="0" xfId="0" applyNumberFormat="1" applyFont="1"/>
    <xf numFmtId="0" fontId="147" fillId="0" borderId="25" xfId="0" applyFont="1" applyBorder="1" applyAlignment="1">
      <alignment horizontal="center" vertical="center" wrapText="1"/>
    </xf>
    <xf numFmtId="0" fontId="147" fillId="0" borderId="25" xfId="0" applyFont="1" applyBorder="1" applyAlignment="1">
      <alignment horizontal="center" vertical="center"/>
    </xf>
    <xf numFmtId="0" fontId="156" fillId="0" borderId="35" xfId="0" applyFont="1" applyBorder="1" applyAlignment="1">
      <alignment vertical="center" wrapText="1"/>
    </xf>
    <xf numFmtId="0" fontId="156" fillId="0" borderId="36" xfId="0" applyFont="1" applyBorder="1" applyAlignment="1">
      <alignment horizontal="center" vertical="center" wrapText="1"/>
    </xf>
    <xf numFmtId="0" fontId="156" fillId="0" borderId="37" xfId="0" applyFont="1" applyBorder="1" applyAlignment="1">
      <alignment vertical="center" wrapText="1"/>
    </xf>
    <xf numFmtId="0" fontId="139" fillId="0" borderId="38" xfId="0" applyFont="1" applyBorder="1" applyAlignment="1">
      <alignment horizontal="center" vertical="center" wrapText="1"/>
    </xf>
    <xf numFmtId="0" fontId="136" fillId="0" borderId="37" xfId="0" applyFont="1" applyBorder="1" applyAlignment="1">
      <alignment vertical="center" wrapText="1"/>
    </xf>
    <xf numFmtId="0" fontId="148" fillId="0" borderId="38" xfId="0" applyFont="1" applyBorder="1" applyAlignment="1">
      <alignment horizontal="center" vertical="center" wrapText="1"/>
    </xf>
    <xf numFmtId="0" fontId="148" fillId="57" borderId="45" xfId="0" applyFont="1" applyFill="1" applyBorder="1" applyAlignment="1">
      <alignment horizontal="center" vertical="center" wrapText="1"/>
    </xf>
    <xf numFmtId="0" fontId="148" fillId="0" borderId="46" xfId="0" applyFont="1" applyBorder="1" applyAlignment="1">
      <alignment horizontal="center" vertical="center" wrapText="1"/>
    </xf>
    <xf numFmtId="0" fontId="148" fillId="0" borderId="36" xfId="0" applyFont="1" applyBorder="1" applyAlignment="1">
      <alignment horizontal="center" vertical="center" wrapText="1"/>
    </xf>
    <xf numFmtId="0" fontId="139" fillId="0" borderId="37" xfId="0" applyFont="1" applyBorder="1" applyAlignment="1">
      <alignment horizontal="center" vertical="center" wrapText="1"/>
    </xf>
    <xf numFmtId="165" fontId="136" fillId="0" borderId="0" xfId="9" applyNumberFormat="1" applyFont="1"/>
    <xf numFmtId="0" fontId="139" fillId="0" borderId="0" xfId="9" applyFont="1"/>
    <xf numFmtId="0" fontId="136" fillId="0" borderId="0" xfId="9" applyFont="1"/>
    <xf numFmtId="0" fontId="144" fillId="0" borderId="0" xfId="9" applyFont="1"/>
    <xf numFmtId="165" fontId="138" fillId="0" borderId="0" xfId="9" applyNumberFormat="1" applyFont="1"/>
    <xf numFmtId="0" fontId="140" fillId="0" borderId="0" xfId="9" applyFont="1"/>
    <xf numFmtId="0" fontId="59" fillId="0" borderId="0" xfId="9" applyFont="1"/>
    <xf numFmtId="0" fontId="193" fillId="0" borderId="0" xfId="9" applyFont="1"/>
    <xf numFmtId="0" fontId="32" fillId="0" borderId="0" xfId="9"/>
    <xf numFmtId="165" fontId="136" fillId="0" borderId="0" xfId="9" applyNumberFormat="1" applyFont="1" applyAlignment="1">
      <alignment wrapText="1"/>
    </xf>
    <xf numFmtId="165" fontId="140" fillId="0" borderId="0" xfId="9" applyNumberFormat="1" applyFont="1"/>
    <xf numFmtId="2" fontId="3" fillId="0" borderId="0" xfId="4196" applyNumberFormat="1"/>
    <xf numFmtId="2" fontId="43" fillId="0" borderId="0" xfId="4197" applyNumberFormat="1" applyFont="1"/>
    <xf numFmtId="2" fontId="32" fillId="0" borderId="0" xfId="9" applyNumberFormat="1"/>
    <xf numFmtId="2" fontId="0" fillId="0" borderId="0" xfId="4197" applyNumberFormat="1" applyFont="1"/>
    <xf numFmtId="2" fontId="136" fillId="0" borderId="0" xfId="9" applyNumberFormat="1" applyFont="1" applyAlignment="1">
      <alignment wrapText="1"/>
    </xf>
    <xf numFmtId="165" fontId="43" fillId="0" borderId="0" xfId="9" applyNumberFormat="1" applyFont="1" applyAlignment="1">
      <alignment wrapText="1"/>
    </xf>
    <xf numFmtId="165" fontId="46" fillId="0" borderId="0" xfId="9" applyNumberFormat="1" applyFont="1"/>
    <xf numFmtId="0" fontId="193" fillId="0" borderId="0" xfId="0" applyFont="1"/>
    <xf numFmtId="0" fontId="206" fillId="0" borderId="0" xfId="0" applyFont="1"/>
    <xf numFmtId="165" fontId="141" fillId="0" borderId="0" xfId="0" applyNumberFormat="1" applyFont="1" applyAlignment="1">
      <alignment wrapText="1"/>
    </xf>
    <xf numFmtId="0" fontId="140" fillId="0" borderId="0" xfId="0" applyFont="1"/>
    <xf numFmtId="165" fontId="140" fillId="0" borderId="0" xfId="0" applyNumberFormat="1" applyFont="1"/>
    <xf numFmtId="0" fontId="207" fillId="0" borderId="0" xfId="0" applyFont="1"/>
    <xf numFmtId="0" fontId="207" fillId="0" borderId="0" xfId="0" applyFont="1" applyAlignment="1">
      <alignment vertical="center" readingOrder="1"/>
    </xf>
    <xf numFmtId="2" fontId="192" fillId="0" borderId="0" xfId="365" applyNumberFormat="1" applyFont="1"/>
    <xf numFmtId="165" fontId="156" fillId="0" borderId="0" xfId="0" applyNumberFormat="1" applyFont="1" applyAlignment="1">
      <alignment wrapText="1"/>
    </xf>
    <xf numFmtId="17" fontId="0" fillId="0" borderId="0" xfId="0" applyNumberFormat="1"/>
    <xf numFmtId="0" fontId="148" fillId="57" borderId="38" xfId="0" applyFont="1" applyFill="1" applyBorder="1" applyAlignment="1">
      <alignment horizontal="center" vertical="center" wrapText="1"/>
    </xf>
    <xf numFmtId="0" fontId="36" fillId="0" borderId="0" xfId="0" applyFont="1"/>
    <xf numFmtId="0" fontId="147" fillId="0" borderId="32" xfId="0" applyFont="1" applyBorder="1" applyAlignment="1">
      <alignment vertical="center" wrapText="1"/>
    </xf>
    <xf numFmtId="165" fontId="53" fillId="0" borderId="0" xfId="365" applyNumberFormat="1" applyFont="1"/>
    <xf numFmtId="165" fontId="201" fillId="0" borderId="0" xfId="340" applyNumberFormat="1" applyFont="1" applyAlignment="1">
      <alignment horizontal="right" vertical="center" wrapText="1"/>
    </xf>
    <xf numFmtId="165" fontId="209" fillId="0" borderId="0" xfId="340" applyNumberFormat="1" applyFont="1"/>
    <xf numFmtId="165" fontId="53" fillId="0" borderId="0" xfId="340" applyNumberFormat="1" applyFont="1"/>
    <xf numFmtId="0" fontId="209" fillId="0" borderId="0" xfId="14" applyFont="1"/>
    <xf numFmtId="165" fontId="209" fillId="0" borderId="0" xfId="14" applyNumberFormat="1" applyFont="1"/>
    <xf numFmtId="0" fontId="208" fillId="0" borderId="0" xfId="14" applyFont="1"/>
    <xf numFmtId="0" fontId="2" fillId="0" borderId="0" xfId="4198"/>
    <xf numFmtId="0" fontId="147" fillId="56" borderId="25" xfId="0" applyFont="1" applyFill="1" applyBorder="1" applyAlignment="1">
      <alignment horizontal="center" vertical="center" wrapText="1"/>
    </xf>
    <xf numFmtId="0" fontId="147" fillId="56" borderId="25" xfId="0" applyFont="1" applyFill="1" applyBorder="1" applyAlignment="1">
      <alignment horizontal="center" vertical="center"/>
    </xf>
    <xf numFmtId="0" fontId="147" fillId="0" borderId="25" xfId="0" applyFont="1" applyBorder="1" applyAlignment="1">
      <alignment horizontal="right" vertical="center"/>
    </xf>
    <xf numFmtId="0" fontId="147" fillId="0" borderId="25" xfId="0" applyFont="1" applyBorder="1" applyAlignment="1">
      <alignment vertical="center"/>
    </xf>
    <xf numFmtId="165" fontId="147" fillId="56" borderId="25" xfId="0" applyNumberFormat="1" applyFont="1" applyFill="1" applyBorder="1" applyAlignment="1">
      <alignment horizontal="right" vertical="center" wrapText="1"/>
    </xf>
    <xf numFmtId="165" fontId="147" fillId="56" borderId="25" xfId="0" applyNumberFormat="1" applyFont="1" applyFill="1" applyBorder="1" applyAlignment="1">
      <alignment horizontal="right" vertical="center"/>
    </xf>
    <xf numFmtId="165" fontId="147" fillId="0" borderId="25" xfId="0" applyNumberFormat="1" applyFont="1" applyBorder="1" applyAlignment="1">
      <alignment horizontal="right" vertical="center"/>
    </xf>
    <xf numFmtId="165" fontId="147" fillId="56" borderId="30" xfId="0" applyNumberFormat="1" applyFont="1" applyFill="1" applyBorder="1" applyAlignment="1">
      <alignment horizontal="right" vertical="center" wrapText="1"/>
    </xf>
    <xf numFmtId="165" fontId="147" fillId="56" borderId="30" xfId="0" applyNumberFormat="1" applyFont="1" applyFill="1" applyBorder="1" applyAlignment="1">
      <alignment horizontal="right" vertical="center"/>
    </xf>
    <xf numFmtId="165" fontId="147" fillId="0" borderId="30" xfId="0" applyNumberFormat="1" applyFont="1" applyBorder="1" applyAlignment="1">
      <alignment horizontal="right" vertical="center"/>
    </xf>
    <xf numFmtId="0" fontId="146" fillId="0" borderId="25" xfId="0" applyFont="1" applyBorder="1" applyAlignment="1">
      <alignment vertical="center"/>
    </xf>
    <xf numFmtId="0" fontId="147" fillId="0" borderId="0" xfId="0" applyFont="1" applyAlignment="1">
      <alignment horizontal="justify" vertical="center"/>
    </xf>
    <xf numFmtId="0" fontId="212" fillId="0" borderId="0" xfId="0" applyFont="1"/>
    <xf numFmtId="0" fontId="53" fillId="0" borderId="0" xfId="0" applyFont="1" applyAlignment="1">
      <alignment vertical="center" wrapText="1"/>
    </xf>
    <xf numFmtId="0" fontId="136" fillId="0" borderId="0" xfId="0" applyFont="1" applyAlignment="1">
      <alignment vertical="center" wrapText="1"/>
    </xf>
    <xf numFmtId="0" fontId="136" fillId="0" borderId="0" xfId="0" applyFont="1" applyAlignment="1">
      <alignment vertical="center"/>
    </xf>
    <xf numFmtId="0" fontId="52" fillId="0" borderId="25" xfId="0" applyFont="1" applyBorder="1"/>
    <xf numFmtId="0" fontId="52" fillId="0" borderId="0" xfId="3601" applyFont="1"/>
    <xf numFmtId="0" fontId="56" fillId="0" borderId="27" xfId="22" applyFont="1" applyBorder="1"/>
    <xf numFmtId="0" fontId="147" fillId="0" borderId="0" xfId="0" applyFont="1" applyAlignment="1">
      <alignment horizontal="justify" vertical="center" wrapText="1"/>
    </xf>
    <xf numFmtId="0" fontId="56" fillId="0" borderId="47" xfId="0" applyFont="1" applyBorder="1" applyAlignment="1">
      <alignment vertical="center" wrapText="1"/>
    </xf>
    <xf numFmtId="0" fontId="56" fillId="0" borderId="48" xfId="0" applyFont="1" applyBorder="1" applyAlignment="1">
      <alignment vertical="center" wrapText="1"/>
    </xf>
    <xf numFmtId="0" fontId="152" fillId="0" borderId="35" xfId="0" applyFont="1" applyBorder="1" applyAlignment="1">
      <alignment vertical="center" wrapText="1"/>
    </xf>
    <xf numFmtId="0" fontId="152" fillId="0" borderId="37" xfId="0" applyFont="1" applyBorder="1" applyAlignment="1">
      <alignment vertical="center" wrapText="1"/>
    </xf>
    <xf numFmtId="0" fontId="152" fillId="0" borderId="49" xfId="0" applyFont="1" applyBorder="1" applyAlignment="1">
      <alignment vertical="center" wrapText="1"/>
    </xf>
    <xf numFmtId="0" fontId="214" fillId="0" borderId="38" xfId="0" applyFont="1" applyBorder="1" applyAlignment="1">
      <alignment horizontal="center" vertical="center" textRotation="90"/>
    </xf>
    <xf numFmtId="0" fontId="214" fillId="0" borderId="38" xfId="0" applyFont="1" applyBorder="1" applyAlignment="1">
      <alignment horizontal="center" vertical="center" textRotation="90" wrapText="1"/>
    </xf>
    <xf numFmtId="0" fontId="214" fillId="56" borderId="38" xfId="0" applyFont="1" applyFill="1" applyBorder="1" applyAlignment="1">
      <alignment horizontal="center" vertical="center" textRotation="90" wrapText="1"/>
    </xf>
    <xf numFmtId="0" fontId="148" fillId="0" borderId="37" xfId="0" applyFont="1" applyBorder="1" applyAlignment="1">
      <alignment vertical="center"/>
    </xf>
    <xf numFmtId="0" fontId="211" fillId="0" borderId="37" xfId="0" applyFont="1" applyBorder="1" applyAlignment="1">
      <alignment vertical="center"/>
    </xf>
    <xf numFmtId="0" fontId="1" fillId="0" borderId="0" xfId="4198" applyFont="1"/>
    <xf numFmtId="168" fontId="1" fillId="0" borderId="0" xfId="3602" applyNumberFormat="1" applyFont="1"/>
    <xf numFmtId="17" fontId="1" fillId="0" borderId="0" xfId="8" applyNumberFormat="1" applyFont="1"/>
    <xf numFmtId="9" fontId="1" fillId="0" borderId="0" xfId="3597" applyFont="1"/>
    <xf numFmtId="169" fontId="1" fillId="0" borderId="0" xfId="3597" applyNumberFormat="1" applyFont="1"/>
    <xf numFmtId="169" fontId="1" fillId="0" borderId="0" xfId="3598" applyNumberFormat="1" applyFont="1"/>
    <xf numFmtId="0" fontId="196" fillId="0" borderId="30" xfId="0" applyFont="1" applyBorder="1" applyAlignment="1"/>
    <xf numFmtId="0" fontId="196" fillId="0" borderId="29" xfId="0" applyFont="1" applyBorder="1" applyAlignment="1"/>
    <xf numFmtId="0" fontId="197" fillId="0" borderId="26" xfId="0" applyFont="1" applyBorder="1" applyAlignment="1"/>
    <xf numFmtId="0" fontId="197" fillId="0" borderId="33" xfId="0" applyFont="1" applyBorder="1" applyAlignment="1"/>
    <xf numFmtId="0" fontId="197" fillId="0" borderId="34" xfId="0" applyFont="1" applyBorder="1" applyAlignment="1"/>
    <xf numFmtId="0" fontId="150" fillId="0" borderId="25" xfId="0" applyFont="1" applyBorder="1" applyAlignment="1">
      <alignment horizontal="center" vertical="center"/>
    </xf>
    <xf numFmtId="0" fontId="147" fillId="0" borderId="30" xfId="0" applyFont="1" applyBorder="1" applyAlignment="1">
      <alignment vertical="center" wrapText="1"/>
    </xf>
    <xf numFmtId="0" fontId="147" fillId="0" borderId="29" xfId="0" applyFont="1" applyBorder="1" applyAlignment="1">
      <alignment vertical="center" wrapText="1"/>
    </xf>
    <xf numFmtId="0" fontId="146" fillId="0" borderId="31" xfId="0" applyFont="1" applyBorder="1" applyAlignment="1">
      <alignment horizontal="center" vertical="center" wrapText="1"/>
    </xf>
    <xf numFmtId="0" fontId="146" fillId="0" borderId="0" xfId="0" applyFont="1" applyAlignment="1">
      <alignment horizontal="center" vertical="center" wrapText="1"/>
    </xf>
    <xf numFmtId="0" fontId="146" fillId="0" borderId="26" xfId="0" applyFont="1" applyBorder="1" applyAlignment="1">
      <alignment vertical="center"/>
    </xf>
    <xf numFmtId="0" fontId="146" fillId="0" borderId="33" xfId="0" applyFont="1" applyBorder="1" applyAlignment="1">
      <alignment vertical="center"/>
    </xf>
    <xf numFmtId="0" fontId="146" fillId="0" borderId="34" xfId="0" applyFont="1" applyBorder="1" applyAlignment="1">
      <alignment vertical="center"/>
    </xf>
    <xf numFmtId="0" fontId="210" fillId="0" borderId="25" xfId="0" applyFont="1" applyBorder="1" applyAlignment="1">
      <alignment vertical="center"/>
    </xf>
    <xf numFmtId="0" fontId="146" fillId="0" borderId="25" xfId="0" applyFont="1" applyBorder="1" applyAlignment="1">
      <alignment vertical="center"/>
    </xf>
    <xf numFmtId="0" fontId="146" fillId="56" borderId="25" xfId="0" applyFont="1" applyFill="1" applyBorder="1" applyAlignment="1">
      <alignment horizontal="center" vertical="center" wrapText="1"/>
    </xf>
    <xf numFmtId="0" fontId="211" fillId="0" borderId="25" xfId="0" applyFont="1" applyBorder="1" applyAlignment="1">
      <alignment horizontal="center" vertical="center"/>
    </xf>
    <xf numFmtId="0" fontId="211" fillId="56" borderId="25" xfId="0" applyFont="1" applyFill="1" applyBorder="1" applyAlignment="1">
      <alignment horizontal="center" vertical="center" wrapText="1"/>
    </xf>
    <xf numFmtId="0" fontId="211" fillId="56" borderId="25" xfId="0" applyFont="1" applyFill="1" applyBorder="1" applyAlignment="1">
      <alignment horizontal="center" vertical="center"/>
    </xf>
    <xf numFmtId="0" fontId="48" fillId="0" borderId="0" xfId="24" applyAlignment="1">
      <alignment vertical="center" wrapText="1"/>
    </xf>
    <xf numFmtId="0" fontId="48" fillId="0" borderId="0" xfId="24" applyAlignment="1">
      <alignment horizontal="left" vertical="center"/>
    </xf>
    <xf numFmtId="0" fontId="81" fillId="0" borderId="50" xfId="24" applyFont="1" applyBorder="1"/>
  </cellXfs>
  <cellStyles count="4199">
    <cellStyle name=" Verticals" xfId="900"/>
    <cellStyle name="_1_²ÜºÈÆø" xfId="901"/>
    <cellStyle name="1 indent" xfId="902"/>
    <cellStyle name="2 indents" xfId="903"/>
    <cellStyle name="20 % – Zvýraznění1" xfId="407"/>
    <cellStyle name="20 % – Zvýraznění2" xfId="408"/>
    <cellStyle name="20 % – Zvýraznění3" xfId="409"/>
    <cellStyle name="20 % – Zvýraznění4" xfId="410"/>
    <cellStyle name="20 % – Zvýraznění5" xfId="411"/>
    <cellStyle name="20 % – Zvýraznění6" xfId="412"/>
    <cellStyle name="20% - Accent1" xfId="58" builtinId="30" customBuiltin="1"/>
    <cellStyle name="20% - Accent1 10" xfId="3240"/>
    <cellStyle name="20% - Accent1 10 2" xfId="3949"/>
    <cellStyle name="20% - Accent1 11" xfId="3497"/>
    <cellStyle name="20% - Accent1 11 2" xfId="4127"/>
    <cellStyle name="20% - Accent1 2" xfId="103"/>
    <cellStyle name="20% - Accent1 2 2" xfId="307"/>
    <cellStyle name="20% - Accent1 2 2 2" xfId="904"/>
    <cellStyle name="20% - Accent1 2 2 3" xfId="3696"/>
    <cellStyle name="20% - Accent1 2 3" xfId="186"/>
    <cellStyle name="20% - Accent1 2 3 2" xfId="3629"/>
    <cellStyle name="20% - Accent1 2 4" xfId="561"/>
    <cellStyle name="20% - Accent1 3" xfId="200"/>
    <cellStyle name="20% - Accent1 3 2" xfId="321"/>
    <cellStyle name="20% - Accent1 3 2 2" xfId="3710"/>
    <cellStyle name="20% - Accent1 3 3" xfId="486"/>
    <cellStyle name="20% - Accent1 3 4" xfId="565"/>
    <cellStyle name="20% - Accent1 3 5" xfId="3643"/>
    <cellStyle name="20% - Accent1 4" xfId="214"/>
    <cellStyle name="20% - Accent1 4 2" xfId="564"/>
    <cellStyle name="20% - Accent1 4 3" xfId="3657"/>
    <cellStyle name="20% - Accent1 5" xfId="281"/>
    <cellStyle name="20% - Accent1 5 2" xfId="567"/>
    <cellStyle name="20% - Accent1 5 3" xfId="3681"/>
    <cellStyle name="20% - Accent1 6" xfId="242"/>
    <cellStyle name="20% - Accent1 6 2" xfId="566"/>
    <cellStyle name="20% - Accent1 6 3" xfId="3669"/>
    <cellStyle name="20% - Accent1 7" xfId="160"/>
    <cellStyle name="20% - Accent1 7 2" xfId="570"/>
    <cellStyle name="20% - Accent1 7 3" xfId="3614"/>
    <cellStyle name="20% - Accent1 8" xfId="470"/>
    <cellStyle name="20% - Accent1 8 2" xfId="3741"/>
    <cellStyle name="20% - Accent1 9" xfId="631"/>
    <cellStyle name="20% - Accent1 9 2" xfId="3803"/>
    <cellStyle name="20% - Accent2" xfId="62" builtinId="34" customBuiltin="1"/>
    <cellStyle name="20% - Accent2 10" xfId="3243"/>
    <cellStyle name="20% - Accent2 10 2" xfId="3951"/>
    <cellStyle name="20% - Accent2 11" xfId="3501"/>
    <cellStyle name="20% - Accent2 11 2" xfId="4130"/>
    <cellStyle name="20% - Accent2 2" xfId="107"/>
    <cellStyle name="20% - Accent2 2 2" xfId="309"/>
    <cellStyle name="20% - Accent2 2 2 2" xfId="905"/>
    <cellStyle name="20% - Accent2 2 2 3" xfId="3698"/>
    <cellStyle name="20% - Accent2 2 3" xfId="188"/>
    <cellStyle name="20% - Accent2 2 3 2" xfId="3631"/>
    <cellStyle name="20% - Accent2 2 4" xfId="569"/>
    <cellStyle name="20% - Accent2 3" xfId="202"/>
    <cellStyle name="20% - Accent2 3 2" xfId="323"/>
    <cellStyle name="20% - Accent2 3 2 2" xfId="3712"/>
    <cellStyle name="20% - Accent2 3 3" xfId="488"/>
    <cellStyle name="20% - Accent2 3 4" xfId="572"/>
    <cellStyle name="20% - Accent2 3 5" xfId="3645"/>
    <cellStyle name="20% - Accent2 4" xfId="216"/>
    <cellStyle name="20% - Accent2 4 2" xfId="571"/>
    <cellStyle name="20% - Accent2 4 3" xfId="3659"/>
    <cellStyle name="20% - Accent2 5" xfId="285"/>
    <cellStyle name="20% - Accent2 5 2" xfId="579"/>
    <cellStyle name="20% - Accent2 5 3" xfId="3683"/>
    <cellStyle name="20% - Accent2 6" xfId="246"/>
    <cellStyle name="20% - Accent2 6 2" xfId="577"/>
    <cellStyle name="20% - Accent2 6 3" xfId="3671"/>
    <cellStyle name="20% - Accent2 7" xfId="164"/>
    <cellStyle name="20% - Accent2 7 2" xfId="582"/>
    <cellStyle name="20% - Accent2 7 3" xfId="3616"/>
    <cellStyle name="20% - Accent2 8" xfId="472"/>
    <cellStyle name="20% - Accent2 8 2" xfId="3743"/>
    <cellStyle name="20% - Accent2 9" xfId="629"/>
    <cellStyle name="20% - Accent2 9 2" xfId="3801"/>
    <cellStyle name="20% - Accent3" xfId="66" builtinId="38" customBuiltin="1"/>
    <cellStyle name="20% - Accent3 10" xfId="3246"/>
    <cellStyle name="20% - Accent3 10 2" xfId="3953"/>
    <cellStyle name="20% - Accent3 11" xfId="3505"/>
    <cellStyle name="20% - Accent3 11 2" xfId="4133"/>
    <cellStyle name="20% - Accent3 2" xfId="111"/>
    <cellStyle name="20% - Accent3 2 2" xfId="311"/>
    <cellStyle name="20% - Accent3 2 2 2" xfId="906"/>
    <cellStyle name="20% - Accent3 2 2 3" xfId="3700"/>
    <cellStyle name="20% - Accent3 2 3" xfId="190"/>
    <cellStyle name="20% - Accent3 2 3 2" xfId="3633"/>
    <cellStyle name="20% - Accent3 2 4" xfId="581"/>
    <cellStyle name="20% - Accent3 3" xfId="204"/>
    <cellStyle name="20% - Accent3 3 2" xfId="325"/>
    <cellStyle name="20% - Accent3 3 2 2" xfId="3714"/>
    <cellStyle name="20% - Accent3 3 3" xfId="490"/>
    <cellStyle name="20% - Accent3 3 4" xfId="585"/>
    <cellStyle name="20% - Accent3 3 5" xfId="3647"/>
    <cellStyle name="20% - Accent3 4" xfId="218"/>
    <cellStyle name="20% - Accent3 4 2" xfId="583"/>
    <cellStyle name="20% - Accent3 4 3" xfId="3661"/>
    <cellStyle name="20% - Accent3 5" xfId="289"/>
    <cellStyle name="20% - Accent3 5 2" xfId="591"/>
    <cellStyle name="20% - Accent3 5 3" xfId="3685"/>
    <cellStyle name="20% - Accent3 6" xfId="250"/>
    <cellStyle name="20% - Accent3 6 2" xfId="586"/>
    <cellStyle name="20% - Accent3 6 3" xfId="3673"/>
    <cellStyle name="20% - Accent3 7" xfId="168"/>
    <cellStyle name="20% - Accent3 7 2" xfId="593"/>
    <cellStyle name="20% - Accent3 7 3" xfId="3618"/>
    <cellStyle name="20% - Accent3 8" xfId="474"/>
    <cellStyle name="20% - Accent3 8 2" xfId="3745"/>
    <cellStyle name="20% - Accent3 9" xfId="626"/>
    <cellStyle name="20% - Accent3 9 2" xfId="3799"/>
    <cellStyle name="20% - Accent4" xfId="70" builtinId="42" customBuiltin="1"/>
    <cellStyle name="20% - Accent4 10" xfId="3249"/>
    <cellStyle name="20% - Accent4 10 2" xfId="3955"/>
    <cellStyle name="20% - Accent4 11" xfId="3509"/>
    <cellStyle name="20% - Accent4 11 2" xfId="4136"/>
    <cellStyle name="20% - Accent4 2" xfId="115"/>
    <cellStyle name="20% - Accent4 2 2" xfId="313"/>
    <cellStyle name="20% - Accent4 2 2 2" xfId="907"/>
    <cellStyle name="20% - Accent4 2 2 3" xfId="3702"/>
    <cellStyle name="20% - Accent4 2 3" xfId="192"/>
    <cellStyle name="20% - Accent4 2 3 2" xfId="3635"/>
    <cellStyle name="20% - Accent4 2 4" xfId="592"/>
    <cellStyle name="20% - Accent4 3" xfId="206"/>
    <cellStyle name="20% - Accent4 3 2" xfId="327"/>
    <cellStyle name="20% - Accent4 3 2 2" xfId="3716"/>
    <cellStyle name="20% - Accent4 3 3" xfId="491"/>
    <cellStyle name="20% - Accent4 3 4" xfId="599"/>
    <cellStyle name="20% - Accent4 3 5" xfId="3649"/>
    <cellStyle name="20% - Accent4 4" xfId="220"/>
    <cellStyle name="20% - Accent4 4 2" xfId="598"/>
    <cellStyle name="20% - Accent4 4 3" xfId="3663"/>
    <cellStyle name="20% - Accent4 5" xfId="293"/>
    <cellStyle name="20% - Accent4 5 2" xfId="602"/>
    <cellStyle name="20% - Accent4 5 3" xfId="3687"/>
    <cellStyle name="20% - Accent4 6" xfId="254"/>
    <cellStyle name="20% - Accent4 6 2" xfId="600"/>
    <cellStyle name="20% - Accent4 6 3" xfId="3675"/>
    <cellStyle name="20% - Accent4 7" xfId="172"/>
    <cellStyle name="20% - Accent4 7 2" xfId="604"/>
    <cellStyle name="20% - Accent4 7 3" xfId="3620"/>
    <cellStyle name="20% - Accent4 8" xfId="476"/>
    <cellStyle name="20% - Accent4 8 2" xfId="3747"/>
    <cellStyle name="20% - Accent4 9" xfId="623"/>
    <cellStyle name="20% - Accent4 9 2" xfId="3797"/>
    <cellStyle name="20% - Accent5" xfId="74" builtinId="46" customBuiltin="1"/>
    <cellStyle name="20% - Accent5 10" xfId="3252"/>
    <cellStyle name="20% - Accent5 10 2" xfId="3957"/>
    <cellStyle name="20% - Accent5 11" xfId="3513"/>
    <cellStyle name="20% - Accent5 11 2" xfId="4139"/>
    <cellStyle name="20% - Accent5 2" xfId="119"/>
    <cellStyle name="20% - Accent5 2 2" xfId="315"/>
    <cellStyle name="20% - Accent5 2 2 2" xfId="908"/>
    <cellStyle name="20% - Accent5 2 2 3" xfId="3704"/>
    <cellStyle name="20% - Accent5 2 3" xfId="194"/>
    <cellStyle name="20% - Accent5 2 3 2" xfId="3637"/>
    <cellStyle name="20% - Accent5 2 4" xfId="603"/>
    <cellStyle name="20% - Accent5 3" xfId="208"/>
    <cellStyle name="20% - Accent5 3 2" xfId="329"/>
    <cellStyle name="20% - Accent5 3 2 2" xfId="3718"/>
    <cellStyle name="20% - Accent5 3 3" xfId="493"/>
    <cellStyle name="20% - Accent5 3 4" xfId="608"/>
    <cellStyle name="20% - Accent5 3 5" xfId="3651"/>
    <cellStyle name="20% - Accent5 4" xfId="222"/>
    <cellStyle name="20% - Accent5 4 2" xfId="605"/>
    <cellStyle name="20% - Accent5 4 3" xfId="3665"/>
    <cellStyle name="20% - Accent5 5" xfId="297"/>
    <cellStyle name="20% - Accent5 5 2" xfId="484"/>
    <cellStyle name="20% - Accent5 5 3" xfId="3689"/>
    <cellStyle name="20% - Accent5 6" xfId="258"/>
    <cellStyle name="20% - Accent5 6 2" xfId="610"/>
    <cellStyle name="20% - Accent5 6 3" xfId="3677"/>
    <cellStyle name="20% - Accent5 7" xfId="176"/>
    <cellStyle name="20% - Accent5 7 2" xfId="637"/>
    <cellStyle name="20% - Accent5 7 3" xfId="3622"/>
    <cellStyle name="20% - Accent5 8" xfId="478"/>
    <cellStyle name="20% - Accent5 8 2" xfId="3749"/>
    <cellStyle name="20% - Accent5 9" xfId="621"/>
    <cellStyle name="20% - Accent5 9 2" xfId="3795"/>
    <cellStyle name="20% - Accent6" xfId="78" builtinId="50" customBuiltin="1"/>
    <cellStyle name="20% - Accent6 10" xfId="3255"/>
    <cellStyle name="20% - Accent6 10 2" xfId="3959"/>
    <cellStyle name="20% - Accent6 11" xfId="3517"/>
    <cellStyle name="20% - Accent6 11 2" xfId="4142"/>
    <cellStyle name="20% - Accent6 2" xfId="123"/>
    <cellStyle name="20% - Accent6 2 2" xfId="317"/>
    <cellStyle name="20% - Accent6 2 2 2" xfId="909"/>
    <cellStyle name="20% - Accent6 2 2 3" xfId="3706"/>
    <cellStyle name="20% - Accent6 2 3" xfId="196"/>
    <cellStyle name="20% - Accent6 2 3 2" xfId="3639"/>
    <cellStyle name="20% - Accent6 2 4" xfId="638"/>
    <cellStyle name="20% - Accent6 3" xfId="210"/>
    <cellStyle name="20% - Accent6 3 2" xfId="331"/>
    <cellStyle name="20% - Accent6 3 2 2" xfId="3720"/>
    <cellStyle name="20% - Accent6 3 3" xfId="495"/>
    <cellStyle name="20% - Accent6 3 4" xfId="639"/>
    <cellStyle name="20% - Accent6 3 5" xfId="3653"/>
    <cellStyle name="20% - Accent6 4" xfId="224"/>
    <cellStyle name="20% - Accent6 4 2" xfId="640"/>
    <cellStyle name="20% - Accent6 4 3" xfId="3667"/>
    <cellStyle name="20% - Accent6 5" xfId="301"/>
    <cellStyle name="20% - Accent6 5 2" xfId="641"/>
    <cellStyle name="20% - Accent6 5 3" xfId="3691"/>
    <cellStyle name="20% - Accent6 6" xfId="262"/>
    <cellStyle name="20% - Accent6 6 2" xfId="642"/>
    <cellStyle name="20% - Accent6 6 3" xfId="3679"/>
    <cellStyle name="20% - Accent6 7" xfId="180"/>
    <cellStyle name="20% - Accent6 7 2" xfId="643"/>
    <cellStyle name="20% - Accent6 7 3" xfId="3624"/>
    <cellStyle name="20% - Accent6 8" xfId="480"/>
    <cellStyle name="20% - Accent6 8 2" xfId="3751"/>
    <cellStyle name="20% - Accent6 9" xfId="618"/>
    <cellStyle name="20% - Accent6 9 2" xfId="3792"/>
    <cellStyle name="3 indents" xfId="910"/>
    <cellStyle name="4 indents" xfId="911"/>
    <cellStyle name="40 % – Zvýraznění1" xfId="413"/>
    <cellStyle name="40 % – Zvýraznění2" xfId="414"/>
    <cellStyle name="40 % – Zvýraznění3" xfId="415"/>
    <cellStyle name="40 % – Zvýraznění4" xfId="416"/>
    <cellStyle name="40 % – Zvýraznění5" xfId="417"/>
    <cellStyle name="40 % – Zvýraznění6" xfId="418"/>
    <cellStyle name="40% - Accent1" xfId="59" builtinId="31" customBuiltin="1"/>
    <cellStyle name="40% - Accent1 10" xfId="3241"/>
    <cellStyle name="40% - Accent1 10 2" xfId="3950"/>
    <cellStyle name="40% - Accent1 11" xfId="3498"/>
    <cellStyle name="40% - Accent1 11 2" xfId="4128"/>
    <cellStyle name="40% - Accent1 2" xfId="104"/>
    <cellStyle name="40% - Accent1 2 2" xfId="308"/>
    <cellStyle name="40% - Accent1 2 2 2" xfId="912"/>
    <cellStyle name="40% - Accent1 2 2 3" xfId="3697"/>
    <cellStyle name="40% - Accent1 2 3" xfId="187"/>
    <cellStyle name="40% - Accent1 2 3 2" xfId="3630"/>
    <cellStyle name="40% - Accent1 2 4" xfId="644"/>
    <cellStyle name="40% - Accent1 3" xfId="201"/>
    <cellStyle name="40% - Accent1 3 2" xfId="322"/>
    <cellStyle name="40% - Accent1 3 2 2" xfId="3711"/>
    <cellStyle name="40% - Accent1 3 3" xfId="497"/>
    <cellStyle name="40% - Accent1 3 4" xfId="645"/>
    <cellStyle name="40% - Accent1 3 5" xfId="3644"/>
    <cellStyle name="40% - Accent1 4" xfId="215"/>
    <cellStyle name="40% - Accent1 4 2" xfId="646"/>
    <cellStyle name="40% - Accent1 4 3" xfId="3658"/>
    <cellStyle name="40% - Accent1 5" xfId="282"/>
    <cellStyle name="40% - Accent1 5 2" xfId="647"/>
    <cellStyle name="40% - Accent1 5 3" xfId="3682"/>
    <cellStyle name="40% - Accent1 6" xfId="243"/>
    <cellStyle name="40% - Accent1 6 2" xfId="648"/>
    <cellStyle name="40% - Accent1 6 3" xfId="3670"/>
    <cellStyle name="40% - Accent1 7" xfId="161"/>
    <cellStyle name="40% - Accent1 7 2" xfId="649"/>
    <cellStyle name="40% - Accent1 7 3" xfId="3615"/>
    <cellStyle name="40% - Accent1 8" xfId="471"/>
    <cellStyle name="40% - Accent1 8 2" xfId="3742"/>
    <cellStyle name="40% - Accent1 9" xfId="630"/>
    <cellStyle name="40% - Accent1 9 2" xfId="3802"/>
    <cellStyle name="40% - Accent2" xfId="63" builtinId="35" customBuiltin="1"/>
    <cellStyle name="40% - Accent2 10" xfId="3244"/>
    <cellStyle name="40% - Accent2 10 2" xfId="3952"/>
    <cellStyle name="40% - Accent2 11" xfId="3502"/>
    <cellStyle name="40% - Accent2 11 2" xfId="4131"/>
    <cellStyle name="40% - Accent2 2" xfId="108"/>
    <cellStyle name="40% - Accent2 2 2" xfId="310"/>
    <cellStyle name="40% - Accent2 2 2 2" xfId="913"/>
    <cellStyle name="40% - Accent2 2 2 3" xfId="3699"/>
    <cellStyle name="40% - Accent2 2 3" xfId="189"/>
    <cellStyle name="40% - Accent2 2 3 2" xfId="3632"/>
    <cellStyle name="40% - Accent2 2 4" xfId="650"/>
    <cellStyle name="40% - Accent2 3" xfId="203"/>
    <cellStyle name="40% - Accent2 3 2" xfId="324"/>
    <cellStyle name="40% - Accent2 3 2 2" xfId="3713"/>
    <cellStyle name="40% - Accent2 3 3" xfId="499"/>
    <cellStyle name="40% - Accent2 3 4" xfId="651"/>
    <cellStyle name="40% - Accent2 3 5" xfId="3646"/>
    <cellStyle name="40% - Accent2 4" xfId="217"/>
    <cellStyle name="40% - Accent2 4 2" xfId="652"/>
    <cellStyle name="40% - Accent2 4 3" xfId="3660"/>
    <cellStyle name="40% - Accent2 5" xfId="286"/>
    <cellStyle name="40% - Accent2 5 2" xfId="653"/>
    <cellStyle name="40% - Accent2 5 3" xfId="3684"/>
    <cellStyle name="40% - Accent2 6" xfId="247"/>
    <cellStyle name="40% - Accent2 6 2" xfId="654"/>
    <cellStyle name="40% - Accent2 6 3" xfId="3672"/>
    <cellStyle name="40% - Accent2 7" xfId="165"/>
    <cellStyle name="40% - Accent2 7 2" xfId="655"/>
    <cellStyle name="40% - Accent2 7 3" xfId="3617"/>
    <cellStyle name="40% - Accent2 8" xfId="473"/>
    <cellStyle name="40% - Accent2 8 2" xfId="3744"/>
    <cellStyle name="40% - Accent2 9" xfId="628"/>
    <cellStyle name="40% - Accent2 9 2" xfId="3800"/>
    <cellStyle name="40% - Accent3" xfId="67" builtinId="39" customBuiltin="1"/>
    <cellStyle name="40% - Accent3 10" xfId="3247"/>
    <cellStyle name="40% - Accent3 10 2" xfId="3954"/>
    <cellStyle name="40% - Accent3 11" xfId="3506"/>
    <cellStyle name="40% - Accent3 11 2" xfId="4134"/>
    <cellStyle name="40% - Accent3 2" xfId="112"/>
    <cellStyle name="40% - Accent3 2 2" xfId="312"/>
    <cellStyle name="40% - Accent3 2 2 2" xfId="914"/>
    <cellStyle name="40% - Accent3 2 2 3" xfId="3701"/>
    <cellStyle name="40% - Accent3 2 3" xfId="191"/>
    <cellStyle name="40% - Accent3 2 3 2" xfId="3634"/>
    <cellStyle name="40% - Accent3 2 4" xfId="656"/>
    <cellStyle name="40% - Accent3 3" xfId="205"/>
    <cellStyle name="40% - Accent3 3 2" xfId="326"/>
    <cellStyle name="40% - Accent3 3 2 2" xfId="3715"/>
    <cellStyle name="40% - Accent3 3 3" xfId="501"/>
    <cellStyle name="40% - Accent3 3 4" xfId="657"/>
    <cellStyle name="40% - Accent3 3 5" xfId="3648"/>
    <cellStyle name="40% - Accent3 4" xfId="219"/>
    <cellStyle name="40% - Accent3 4 2" xfId="658"/>
    <cellStyle name="40% - Accent3 4 3" xfId="3662"/>
    <cellStyle name="40% - Accent3 5" xfId="290"/>
    <cellStyle name="40% - Accent3 5 2" xfId="659"/>
    <cellStyle name="40% - Accent3 5 3" xfId="3686"/>
    <cellStyle name="40% - Accent3 6" xfId="251"/>
    <cellStyle name="40% - Accent3 6 2" xfId="660"/>
    <cellStyle name="40% - Accent3 6 3" xfId="3674"/>
    <cellStyle name="40% - Accent3 7" xfId="169"/>
    <cellStyle name="40% - Accent3 7 2" xfId="661"/>
    <cellStyle name="40% - Accent3 7 3" xfId="3619"/>
    <cellStyle name="40% - Accent3 8" xfId="475"/>
    <cellStyle name="40% - Accent3 8 2" xfId="3746"/>
    <cellStyle name="40% - Accent3 9" xfId="625"/>
    <cellStyle name="40% - Accent3 9 2" xfId="3798"/>
    <cellStyle name="40% - Accent4" xfId="71" builtinId="43" customBuiltin="1"/>
    <cellStyle name="40% - Accent4 10" xfId="3250"/>
    <cellStyle name="40% - Accent4 10 2" xfId="3956"/>
    <cellStyle name="40% - Accent4 11" xfId="3510"/>
    <cellStyle name="40% - Accent4 11 2" xfId="4137"/>
    <cellStyle name="40% - Accent4 2" xfId="116"/>
    <cellStyle name="40% - Accent4 2 2" xfId="314"/>
    <cellStyle name="40% - Accent4 2 2 2" xfId="915"/>
    <cellStyle name="40% - Accent4 2 2 3" xfId="3703"/>
    <cellStyle name="40% - Accent4 2 3" xfId="193"/>
    <cellStyle name="40% - Accent4 2 3 2" xfId="3636"/>
    <cellStyle name="40% - Accent4 2 4" xfId="662"/>
    <cellStyle name="40% - Accent4 3" xfId="207"/>
    <cellStyle name="40% - Accent4 3 2" xfId="328"/>
    <cellStyle name="40% - Accent4 3 2 2" xfId="3717"/>
    <cellStyle name="40% - Accent4 3 3" xfId="503"/>
    <cellStyle name="40% - Accent4 3 4" xfId="663"/>
    <cellStyle name="40% - Accent4 3 5" xfId="3650"/>
    <cellStyle name="40% - Accent4 4" xfId="221"/>
    <cellStyle name="40% - Accent4 4 2" xfId="664"/>
    <cellStyle name="40% - Accent4 4 3" xfId="3664"/>
    <cellStyle name="40% - Accent4 5" xfId="294"/>
    <cellStyle name="40% - Accent4 5 2" xfId="665"/>
    <cellStyle name="40% - Accent4 5 3" xfId="3688"/>
    <cellStyle name="40% - Accent4 6" xfId="255"/>
    <cellStyle name="40% - Accent4 6 2" xfId="666"/>
    <cellStyle name="40% - Accent4 6 3" xfId="3676"/>
    <cellStyle name="40% - Accent4 7" xfId="173"/>
    <cellStyle name="40% - Accent4 7 2" xfId="667"/>
    <cellStyle name="40% - Accent4 7 3" xfId="3621"/>
    <cellStyle name="40% - Accent4 8" xfId="477"/>
    <cellStyle name="40% - Accent4 8 2" xfId="3748"/>
    <cellStyle name="40% - Accent4 9" xfId="622"/>
    <cellStyle name="40% - Accent4 9 2" xfId="3796"/>
    <cellStyle name="40% - Accent5" xfId="75" builtinId="47" customBuiltin="1"/>
    <cellStyle name="40% - Accent5 10" xfId="3253"/>
    <cellStyle name="40% - Accent5 10 2" xfId="3958"/>
    <cellStyle name="40% - Accent5 11" xfId="3514"/>
    <cellStyle name="40% - Accent5 11 2" xfId="4140"/>
    <cellStyle name="40% - Accent5 2" xfId="120"/>
    <cellStyle name="40% - Accent5 2 2" xfId="316"/>
    <cellStyle name="40% - Accent5 2 2 2" xfId="916"/>
    <cellStyle name="40% - Accent5 2 2 3" xfId="3705"/>
    <cellStyle name="40% - Accent5 2 3" xfId="195"/>
    <cellStyle name="40% - Accent5 2 3 2" xfId="3638"/>
    <cellStyle name="40% - Accent5 2 4" xfId="668"/>
    <cellStyle name="40% - Accent5 3" xfId="209"/>
    <cellStyle name="40% - Accent5 3 2" xfId="330"/>
    <cellStyle name="40% - Accent5 3 2 2" xfId="3719"/>
    <cellStyle name="40% - Accent5 3 3" xfId="505"/>
    <cellStyle name="40% - Accent5 3 4" xfId="669"/>
    <cellStyle name="40% - Accent5 3 5" xfId="3652"/>
    <cellStyle name="40% - Accent5 4" xfId="223"/>
    <cellStyle name="40% - Accent5 4 2" xfId="670"/>
    <cellStyle name="40% - Accent5 4 3" xfId="3666"/>
    <cellStyle name="40% - Accent5 5" xfId="298"/>
    <cellStyle name="40% - Accent5 5 2" xfId="671"/>
    <cellStyle name="40% - Accent5 5 3" xfId="3690"/>
    <cellStyle name="40% - Accent5 6" xfId="259"/>
    <cellStyle name="40% - Accent5 6 2" xfId="672"/>
    <cellStyle name="40% - Accent5 6 3" xfId="3678"/>
    <cellStyle name="40% - Accent5 7" xfId="177"/>
    <cellStyle name="40% - Accent5 7 2" xfId="673"/>
    <cellStyle name="40% - Accent5 7 3" xfId="3623"/>
    <cellStyle name="40% - Accent5 8" xfId="479"/>
    <cellStyle name="40% - Accent5 8 2" xfId="3750"/>
    <cellStyle name="40% - Accent5 9" xfId="620"/>
    <cellStyle name="40% - Accent5 9 2" xfId="3794"/>
    <cellStyle name="40% - Accent6" xfId="79" builtinId="51" customBuiltin="1"/>
    <cellStyle name="40% - Accent6 10" xfId="3256"/>
    <cellStyle name="40% - Accent6 10 2" xfId="3960"/>
    <cellStyle name="40% - Accent6 11" xfId="3518"/>
    <cellStyle name="40% - Accent6 11 2" xfId="4143"/>
    <cellStyle name="40% - Accent6 2" xfId="124"/>
    <cellStyle name="40% - Accent6 2 2" xfId="318"/>
    <cellStyle name="40% - Accent6 2 2 2" xfId="917"/>
    <cellStyle name="40% - Accent6 2 2 3" xfId="3707"/>
    <cellStyle name="40% - Accent6 2 3" xfId="197"/>
    <cellStyle name="40% - Accent6 2 3 2" xfId="3640"/>
    <cellStyle name="40% - Accent6 2 4" xfId="674"/>
    <cellStyle name="40% - Accent6 3" xfId="211"/>
    <cellStyle name="40% - Accent6 3 2" xfId="332"/>
    <cellStyle name="40% - Accent6 3 2 2" xfId="3721"/>
    <cellStyle name="40% - Accent6 3 3" xfId="507"/>
    <cellStyle name="40% - Accent6 3 4" xfId="675"/>
    <cellStyle name="40% - Accent6 3 5" xfId="3654"/>
    <cellStyle name="40% - Accent6 4" xfId="225"/>
    <cellStyle name="40% - Accent6 4 2" xfId="676"/>
    <cellStyle name="40% - Accent6 4 3" xfId="3668"/>
    <cellStyle name="40% - Accent6 5" xfId="302"/>
    <cellStyle name="40% - Accent6 5 2" xfId="677"/>
    <cellStyle name="40% - Accent6 5 3" xfId="3692"/>
    <cellStyle name="40% - Accent6 6" xfId="263"/>
    <cellStyle name="40% - Accent6 6 2" xfId="678"/>
    <cellStyle name="40% - Accent6 6 3" xfId="3680"/>
    <cellStyle name="40% - Accent6 7" xfId="181"/>
    <cellStyle name="40% - Accent6 7 2" xfId="679"/>
    <cellStyle name="40% - Accent6 7 3" xfId="3625"/>
    <cellStyle name="40% - Accent6 8" xfId="481"/>
    <cellStyle name="40% - Accent6 8 2" xfId="3752"/>
    <cellStyle name="40% - Accent6 9" xfId="619"/>
    <cellStyle name="40% - Accent6 9 2" xfId="3793"/>
    <cellStyle name="60 % – Zvýraznění1" xfId="419"/>
    <cellStyle name="60 % – Zvýraznění2" xfId="420"/>
    <cellStyle name="60 % – Zvýraznění3" xfId="421"/>
    <cellStyle name="60 % – Zvýraznění4" xfId="422"/>
    <cellStyle name="60 % – Zvýraznění5" xfId="423"/>
    <cellStyle name="60 % – Zvýraznění6" xfId="424"/>
    <cellStyle name="60% - Accent1" xfId="60" builtinId="32" customBuiltin="1"/>
    <cellStyle name="60% - Accent1 2" xfId="105"/>
    <cellStyle name="60% - Accent1 2 2" xfId="283"/>
    <cellStyle name="60% - Accent1 2 3" xfId="680"/>
    <cellStyle name="60% - Accent1 3" xfId="244"/>
    <cellStyle name="60% - Accent1 3 2" xfId="509"/>
    <cellStyle name="60% - Accent1 3 3" xfId="681"/>
    <cellStyle name="60% - Accent1 4" xfId="162"/>
    <cellStyle name="60% - Accent1 4 2" xfId="682"/>
    <cellStyle name="60% - Accent1 5" xfId="683"/>
    <cellStyle name="60% - Accent1 6" xfId="684"/>
    <cellStyle name="60% - Accent1 7" xfId="685"/>
    <cellStyle name="60% - Accent1 8" xfId="3499"/>
    <cellStyle name="60% - Accent1 8 2" xfId="4129"/>
    <cellStyle name="60% - Accent2" xfId="64" builtinId="36" customBuiltin="1"/>
    <cellStyle name="60% - Accent2 2" xfId="109"/>
    <cellStyle name="60% - Accent2 2 2" xfId="287"/>
    <cellStyle name="60% - Accent2 2 3" xfId="686"/>
    <cellStyle name="60% - Accent2 3" xfId="248"/>
    <cellStyle name="60% - Accent2 3 2" xfId="511"/>
    <cellStyle name="60% - Accent2 3 3" xfId="687"/>
    <cellStyle name="60% - Accent2 4" xfId="166"/>
    <cellStyle name="60% - Accent2 4 2" xfId="688"/>
    <cellStyle name="60% - Accent2 5" xfId="689"/>
    <cellStyle name="60% - Accent2 6" xfId="690"/>
    <cellStyle name="60% - Accent2 7" xfId="691"/>
    <cellStyle name="60% - Accent2 8" xfId="3503"/>
    <cellStyle name="60% - Accent2 8 2" xfId="4132"/>
    <cellStyle name="60% - Accent3" xfId="68" builtinId="40" customBuiltin="1"/>
    <cellStyle name="60% - Accent3 2" xfId="113"/>
    <cellStyle name="60% - Accent3 2 2" xfId="291"/>
    <cellStyle name="60% - Accent3 2 3" xfId="692"/>
    <cellStyle name="60% - Accent3 3" xfId="252"/>
    <cellStyle name="60% - Accent3 3 2" xfId="513"/>
    <cellStyle name="60% - Accent3 3 3" xfId="693"/>
    <cellStyle name="60% - Accent3 4" xfId="170"/>
    <cellStyle name="60% - Accent3 4 2" xfId="694"/>
    <cellStyle name="60% - Accent3 5" xfId="695"/>
    <cellStyle name="60% - Accent3 6" xfId="696"/>
    <cellStyle name="60% - Accent3 7" xfId="697"/>
    <cellStyle name="60% - Accent3 8" xfId="3507"/>
    <cellStyle name="60% - Accent3 8 2" xfId="4135"/>
    <cellStyle name="60% - Accent4" xfId="72" builtinId="44" customBuiltin="1"/>
    <cellStyle name="60% - Accent4 2" xfId="117"/>
    <cellStyle name="60% - Accent4 2 2" xfId="295"/>
    <cellStyle name="60% - Accent4 2 3" xfId="698"/>
    <cellStyle name="60% - Accent4 3" xfId="256"/>
    <cellStyle name="60% - Accent4 3 2" xfId="515"/>
    <cellStyle name="60% - Accent4 3 3" xfId="699"/>
    <cellStyle name="60% - Accent4 4" xfId="174"/>
    <cellStyle name="60% - Accent4 4 2" xfId="700"/>
    <cellStyle name="60% - Accent4 5" xfId="701"/>
    <cellStyle name="60% - Accent4 6" xfId="702"/>
    <cellStyle name="60% - Accent4 7" xfId="703"/>
    <cellStyle name="60% - Accent4 8" xfId="3511"/>
    <cellStyle name="60% - Accent4 8 2" xfId="4138"/>
    <cellStyle name="60% - Accent5" xfId="76" builtinId="48" customBuiltin="1"/>
    <cellStyle name="60% - Accent5 2" xfId="121"/>
    <cellStyle name="60% - Accent5 2 2" xfId="299"/>
    <cellStyle name="60% - Accent5 2 3" xfId="704"/>
    <cellStyle name="60% - Accent5 3" xfId="260"/>
    <cellStyle name="60% - Accent5 3 2" xfId="517"/>
    <cellStyle name="60% - Accent5 3 3" xfId="705"/>
    <cellStyle name="60% - Accent5 4" xfId="178"/>
    <cellStyle name="60% - Accent5 4 2" xfId="706"/>
    <cellStyle name="60% - Accent5 5" xfId="707"/>
    <cellStyle name="60% - Accent5 6" xfId="708"/>
    <cellStyle name="60% - Accent5 7" xfId="709"/>
    <cellStyle name="60% - Accent5 8" xfId="3515"/>
    <cellStyle name="60% - Accent5 8 2" xfId="4141"/>
    <cellStyle name="60% - Accent6" xfId="80" builtinId="52" customBuiltin="1"/>
    <cellStyle name="60% - Accent6 2" xfId="125"/>
    <cellStyle name="60% - Accent6 2 2" xfId="303"/>
    <cellStyle name="60% - Accent6 2 3" xfId="710"/>
    <cellStyle name="60% - Accent6 3" xfId="264"/>
    <cellStyle name="60% - Accent6 3 2" xfId="519"/>
    <cellStyle name="60% - Accent6 3 3" xfId="711"/>
    <cellStyle name="60% - Accent6 4" xfId="182"/>
    <cellStyle name="60% - Accent6 4 2" xfId="712"/>
    <cellStyle name="60% - Accent6 5" xfId="713"/>
    <cellStyle name="60% - Accent6 6" xfId="714"/>
    <cellStyle name="60% - Accent6 7" xfId="715"/>
    <cellStyle name="60% - Accent6 8" xfId="3519"/>
    <cellStyle name="60% - Accent6 8 2" xfId="4144"/>
    <cellStyle name="Accent1" xfId="57" builtinId="29" customBuiltin="1"/>
    <cellStyle name="Accent1 - 20%" xfId="918"/>
    <cellStyle name="Accent1 - 40%" xfId="919"/>
    <cellStyle name="Accent1 - 60%" xfId="920"/>
    <cellStyle name="Accent1 10" xfId="3139"/>
    <cellStyle name="Accent1 11" xfId="3218"/>
    <cellStyle name="Accent1 12" xfId="3181"/>
    <cellStyle name="Accent1 13" xfId="3180"/>
    <cellStyle name="Accent1 14" xfId="3191"/>
    <cellStyle name="Accent1 15" xfId="3186"/>
    <cellStyle name="Accent1 16" xfId="3205"/>
    <cellStyle name="Accent1 17" xfId="3130"/>
    <cellStyle name="Accent1 18" xfId="3137"/>
    <cellStyle name="Accent1 19" xfId="3160"/>
    <cellStyle name="Accent1 2" xfId="102"/>
    <cellStyle name="Accent1 2 2" xfId="280"/>
    <cellStyle name="Accent1 2 3" xfId="716"/>
    <cellStyle name="Accent1 20" xfId="3239"/>
    <cellStyle name="Accent1 21" xfId="3257"/>
    <cellStyle name="Accent1 22" xfId="3316"/>
    <cellStyle name="Accent1 23" xfId="3311"/>
    <cellStyle name="Accent1 24" xfId="3334"/>
    <cellStyle name="Accent1 25" xfId="3481"/>
    <cellStyle name="Accent1 26" xfId="3488"/>
    <cellStyle name="Accent1 27" xfId="3336"/>
    <cellStyle name="Accent1 28" xfId="3479"/>
    <cellStyle name="Accent1 29" xfId="3303"/>
    <cellStyle name="Accent1 3" xfId="241"/>
    <cellStyle name="Accent1 3 2" xfId="521"/>
    <cellStyle name="Accent1 3 3" xfId="717"/>
    <cellStyle name="Accent1 30" xfId="3331"/>
    <cellStyle name="Accent1 31" xfId="3448"/>
    <cellStyle name="Accent1 32" xfId="3411"/>
    <cellStyle name="Accent1 33" xfId="3496"/>
    <cellStyle name="Accent1 34" xfId="3522"/>
    <cellStyle name="Accent1 4" xfId="159"/>
    <cellStyle name="Accent1 4 2" xfId="718"/>
    <cellStyle name="Accent1 5" xfId="719"/>
    <cellStyle name="Accent1 6" xfId="720"/>
    <cellStyle name="Accent1 7" xfId="721"/>
    <cellStyle name="Accent1 8" xfId="636"/>
    <cellStyle name="Accent1 9" xfId="3148"/>
    <cellStyle name="Accent2" xfId="61" builtinId="33" customBuiltin="1"/>
    <cellStyle name="Accent2 - 20%" xfId="921"/>
    <cellStyle name="Accent2 - 40%" xfId="922"/>
    <cellStyle name="Accent2 - 60%" xfId="923"/>
    <cellStyle name="Accent2 10" xfId="3167"/>
    <cellStyle name="Accent2 11" xfId="3200"/>
    <cellStyle name="Accent2 12" xfId="3209"/>
    <cellStyle name="Accent2 13" xfId="3173"/>
    <cellStyle name="Accent2 14" xfId="3194"/>
    <cellStyle name="Accent2 15" xfId="3219"/>
    <cellStyle name="Accent2 16" xfId="3213"/>
    <cellStyle name="Accent2 17" xfId="3152"/>
    <cellStyle name="Accent2 18" xfId="3162"/>
    <cellStyle name="Accent2 19" xfId="3215"/>
    <cellStyle name="Accent2 2" xfId="106"/>
    <cellStyle name="Accent2 2 2" xfId="284"/>
    <cellStyle name="Accent2 2 3" xfId="722"/>
    <cellStyle name="Accent2 20" xfId="3242"/>
    <cellStyle name="Accent2 21" xfId="3259"/>
    <cellStyle name="Accent2 22" xfId="3313"/>
    <cellStyle name="Accent2 23" xfId="3332"/>
    <cellStyle name="Accent2 24" xfId="3447"/>
    <cellStyle name="Accent2 25" xfId="3324"/>
    <cellStyle name="Accent2 26" xfId="3327"/>
    <cellStyle name="Accent2 27" xfId="3449"/>
    <cellStyle name="Accent2 28" xfId="3339"/>
    <cellStyle name="Accent2 29" xfId="3445"/>
    <cellStyle name="Accent2 3" xfId="245"/>
    <cellStyle name="Accent2 3 2" xfId="523"/>
    <cellStyle name="Accent2 3 3" xfId="723"/>
    <cellStyle name="Accent2 30" xfId="3434"/>
    <cellStyle name="Accent2 31" xfId="3308"/>
    <cellStyle name="Accent2 32" xfId="3475"/>
    <cellStyle name="Accent2 33" xfId="3500"/>
    <cellStyle name="Accent2 34" xfId="3523"/>
    <cellStyle name="Accent2 4" xfId="163"/>
    <cellStyle name="Accent2 4 2" xfId="724"/>
    <cellStyle name="Accent2 5" xfId="725"/>
    <cellStyle name="Accent2 6" xfId="726"/>
    <cellStyle name="Accent2 7" xfId="727"/>
    <cellStyle name="Accent2 8" xfId="489"/>
    <cellStyle name="Accent2 9" xfId="3142"/>
    <cellStyle name="Accent3" xfId="65" builtinId="37" customBuiltin="1"/>
    <cellStyle name="Accent3 - 20%" xfId="924"/>
    <cellStyle name="Accent3 - 40%" xfId="925"/>
    <cellStyle name="Accent3 - 60%" xfId="926"/>
    <cellStyle name="Accent3 10" xfId="3149"/>
    <cellStyle name="Accent3 11" xfId="3217"/>
    <cellStyle name="Accent3 12" xfId="3183"/>
    <cellStyle name="Accent3 13" xfId="3131"/>
    <cellStyle name="Accent3 14" xfId="3141"/>
    <cellStyle name="Accent3 15" xfId="3192"/>
    <cellStyle name="Accent3 16" xfId="3161"/>
    <cellStyle name="Accent3 17" xfId="3196"/>
    <cellStyle name="Accent3 18" xfId="3129"/>
    <cellStyle name="Accent3 19" xfId="3135"/>
    <cellStyle name="Accent3 2" xfId="110"/>
    <cellStyle name="Accent3 2 2" xfId="288"/>
    <cellStyle name="Accent3 2 3" xfId="728"/>
    <cellStyle name="Accent3 20" xfId="3245"/>
    <cellStyle name="Accent3 21" xfId="3260"/>
    <cellStyle name="Accent3 22" xfId="3258"/>
    <cellStyle name="Accent3 23" xfId="3317"/>
    <cellStyle name="Accent3 24" xfId="3329"/>
    <cellStyle name="Accent3 25" xfId="3483"/>
    <cellStyle name="Accent3 26" xfId="3322"/>
    <cellStyle name="Accent3 27" xfId="3443"/>
    <cellStyle name="Accent3 28" xfId="3340"/>
    <cellStyle name="Accent3 29" xfId="3477"/>
    <cellStyle name="Accent3 3" xfId="249"/>
    <cellStyle name="Accent3 3 2" xfId="525"/>
    <cellStyle name="Accent3 3 3" xfId="729"/>
    <cellStyle name="Accent3 30" xfId="3437"/>
    <cellStyle name="Accent3 31" xfId="3471"/>
    <cellStyle name="Accent3 32" xfId="3470"/>
    <cellStyle name="Accent3 33" xfId="3504"/>
    <cellStyle name="Accent3 34" xfId="3524"/>
    <cellStyle name="Accent3 4" xfId="167"/>
    <cellStyle name="Accent3 4 2" xfId="730"/>
    <cellStyle name="Accent3 5" xfId="731"/>
    <cellStyle name="Accent3 6" xfId="732"/>
    <cellStyle name="Accent3 7" xfId="733"/>
    <cellStyle name="Accent3 8" xfId="634"/>
    <cellStyle name="Accent3 9" xfId="635"/>
    <cellStyle name="Accent4" xfId="69" builtinId="41" customBuiltin="1"/>
    <cellStyle name="Accent4 - 20%" xfId="927"/>
    <cellStyle name="Accent4 - 40%" xfId="928"/>
    <cellStyle name="Accent4 - 60%" xfId="929"/>
    <cellStyle name="Accent4 10" xfId="3169"/>
    <cellStyle name="Accent4 11" xfId="3199"/>
    <cellStyle name="Accent4 12" xfId="3221"/>
    <cellStyle name="Accent4 13" xfId="3178"/>
    <cellStyle name="Accent4 14" xfId="3189"/>
    <cellStyle name="Accent4 15" xfId="3134"/>
    <cellStyle name="Accent4 16" xfId="3172"/>
    <cellStyle name="Accent4 17" xfId="3164"/>
    <cellStyle name="Accent4 18" xfId="3211"/>
    <cellStyle name="Accent4 19" xfId="3210"/>
    <cellStyle name="Accent4 2" xfId="114"/>
    <cellStyle name="Accent4 2 2" xfId="292"/>
    <cellStyle name="Accent4 2 3" xfId="734"/>
    <cellStyle name="Accent4 20" xfId="3248"/>
    <cellStyle name="Accent4 21" xfId="3261"/>
    <cellStyle name="Accent4 22" xfId="3312"/>
    <cellStyle name="Accent4 23" xfId="3333"/>
    <cellStyle name="Accent4 24" xfId="3482"/>
    <cellStyle name="Accent4 25" xfId="3489"/>
    <cellStyle name="Accent4 26" xfId="3337"/>
    <cellStyle name="Accent4 27" xfId="3446"/>
    <cellStyle name="Accent4 28" xfId="3451"/>
    <cellStyle name="Accent4 29" xfId="3472"/>
    <cellStyle name="Accent4 3" xfId="253"/>
    <cellStyle name="Accent4 3 2" xfId="527"/>
    <cellStyle name="Accent4 3 3" xfId="735"/>
    <cellStyle name="Accent4 30" xfId="3341"/>
    <cellStyle name="Accent4 31" xfId="3476"/>
    <cellStyle name="Accent4 32" xfId="3305"/>
    <cellStyle name="Accent4 33" xfId="3508"/>
    <cellStyle name="Accent4 34" xfId="3525"/>
    <cellStyle name="Accent4 4" xfId="171"/>
    <cellStyle name="Accent4 4 2" xfId="736"/>
    <cellStyle name="Accent4 5" xfId="737"/>
    <cellStyle name="Accent4 6" xfId="738"/>
    <cellStyle name="Accent4 7" xfId="739"/>
    <cellStyle name="Accent4 8" xfId="624"/>
    <cellStyle name="Accent4 9" xfId="3140"/>
    <cellStyle name="Accent5" xfId="73" builtinId="45" customBuiltin="1"/>
    <cellStyle name="Accent5 - 20%" xfId="930"/>
    <cellStyle name="Accent5 - 40%" xfId="931"/>
    <cellStyle name="Accent5 - 60%" xfId="932"/>
    <cellStyle name="Accent5 10" xfId="3155"/>
    <cellStyle name="Accent5 11" xfId="3203"/>
    <cellStyle name="Accent5 12" xfId="3220"/>
    <cellStyle name="Accent5 13" xfId="3182"/>
    <cellStyle name="Accent5 14" xfId="3190"/>
    <cellStyle name="Accent5 15" xfId="3136"/>
    <cellStyle name="Accent5 16" xfId="3170"/>
    <cellStyle name="Accent5 17" xfId="3153"/>
    <cellStyle name="Accent5 18" xfId="3206"/>
    <cellStyle name="Accent5 19" xfId="3197"/>
    <cellStyle name="Accent5 2" xfId="118"/>
    <cellStyle name="Accent5 2 2" xfId="296"/>
    <cellStyle name="Accent5 2 3" xfId="740"/>
    <cellStyle name="Accent5 20" xfId="3251"/>
    <cellStyle name="Accent5 21" xfId="3262"/>
    <cellStyle name="Accent5 22" xfId="3315"/>
    <cellStyle name="Accent5 23" xfId="3320"/>
    <cellStyle name="Accent5 24" xfId="3325"/>
    <cellStyle name="Accent5 25" xfId="3450"/>
    <cellStyle name="Accent5 26" xfId="3236"/>
    <cellStyle name="Accent5 27" xfId="3474"/>
    <cellStyle name="Accent5 28" xfId="3486"/>
    <cellStyle name="Accent5 29" xfId="3441"/>
    <cellStyle name="Accent5 3" xfId="257"/>
    <cellStyle name="Accent5 3 2" xfId="529"/>
    <cellStyle name="Accent5 3 3" xfId="741"/>
    <cellStyle name="Accent5 30" xfId="3442"/>
    <cellStyle name="Accent5 31" xfId="3469"/>
    <cellStyle name="Accent5 32" xfId="3307"/>
    <cellStyle name="Accent5 33" xfId="3512"/>
    <cellStyle name="Accent5 34" xfId="3526"/>
    <cellStyle name="Accent5 4" xfId="175"/>
    <cellStyle name="Accent5 4 2" xfId="742"/>
    <cellStyle name="Accent5 5" xfId="743"/>
    <cellStyle name="Accent5 6" xfId="744"/>
    <cellStyle name="Accent5 7" xfId="745"/>
    <cellStyle name="Accent5 8" xfId="616"/>
    <cellStyle name="Accent5 9" xfId="3147"/>
    <cellStyle name="Accent6" xfId="77" builtinId="49" customBuiltin="1"/>
    <cellStyle name="Accent6 - 20%" xfId="933"/>
    <cellStyle name="Accent6 - 40%" xfId="934"/>
    <cellStyle name="Accent6 - 60%" xfId="935"/>
    <cellStyle name="Accent6 10" xfId="3165"/>
    <cellStyle name="Accent6 11" xfId="3202"/>
    <cellStyle name="Accent6 12" xfId="3132"/>
    <cellStyle name="Accent6 13" xfId="3166"/>
    <cellStyle name="Accent6 14" xfId="3168"/>
    <cellStyle name="Accent6 15" xfId="3207"/>
    <cellStyle name="Accent6 16" xfId="3133"/>
    <cellStyle name="Accent6 17" xfId="3177"/>
    <cellStyle name="Accent6 18" xfId="3188"/>
    <cellStyle name="Accent6 19" xfId="3144"/>
    <cellStyle name="Accent6 2" xfId="122"/>
    <cellStyle name="Accent6 2 2" xfId="300"/>
    <cellStyle name="Accent6 2 3" xfId="746"/>
    <cellStyle name="Accent6 20" xfId="3254"/>
    <cellStyle name="Accent6 21" xfId="3263"/>
    <cellStyle name="Accent6 22" xfId="3314"/>
    <cellStyle name="Accent6 23" xfId="3330"/>
    <cellStyle name="Accent6 24" xfId="3323"/>
    <cellStyle name="Accent6 25" xfId="3368"/>
    <cellStyle name="Accent6 26" xfId="3490"/>
    <cellStyle name="Accent6 27" xfId="3338"/>
    <cellStyle name="Accent6 28" xfId="3478"/>
    <cellStyle name="Accent6 29" xfId="3304"/>
    <cellStyle name="Accent6 3" xfId="261"/>
    <cellStyle name="Accent6 3 2" xfId="531"/>
    <cellStyle name="Accent6 3 3" xfId="747"/>
    <cellStyle name="Accent6 30" xfId="3328"/>
    <cellStyle name="Accent6 31" xfId="3484"/>
    <cellStyle name="Accent6 32" xfId="3321"/>
    <cellStyle name="Accent6 33" xfId="3516"/>
    <cellStyle name="Accent6 34" xfId="3527"/>
    <cellStyle name="Accent6 4" xfId="179"/>
    <cellStyle name="Accent6 4 2" xfId="748"/>
    <cellStyle name="Accent6 5" xfId="749"/>
    <cellStyle name="Accent6 6" xfId="750"/>
    <cellStyle name="Accent6 7" xfId="751"/>
    <cellStyle name="Accent6 8" xfId="627"/>
    <cellStyle name="Accent6 9" xfId="3146"/>
    <cellStyle name="al_laroux_7_laroux_1_²ðò²Ê´²ÜÎ" xfId="936"/>
    <cellStyle name="Bad" xfId="46" builtinId="27" customBuiltin="1"/>
    <cellStyle name="Bad 2" xfId="92"/>
    <cellStyle name="Bad 2 2" xfId="270"/>
    <cellStyle name="Bad 2 3" xfId="752"/>
    <cellStyle name="Bad 3" xfId="231"/>
    <cellStyle name="Bad 3 2" xfId="533"/>
    <cellStyle name="Bad 3 3" xfId="753"/>
    <cellStyle name="Bad 4" xfId="149"/>
    <cellStyle name="Bad 4 2" xfId="754"/>
    <cellStyle name="Bad 5" xfId="755"/>
    <cellStyle name="Bad 6" xfId="756"/>
    <cellStyle name="Bad 7" xfId="757"/>
    <cellStyle name="Body" xfId="937"/>
    <cellStyle name="Calculation" xfId="50" builtinId="22" customBuiltin="1"/>
    <cellStyle name="Calculation 2" xfId="96"/>
    <cellStyle name="Calculation 2 2" xfId="274"/>
    <cellStyle name="Calculation 2 3" xfId="758"/>
    <cellStyle name="Calculation 3" xfId="235"/>
    <cellStyle name="Calculation 3 2" xfId="535"/>
    <cellStyle name="Calculation 3 3" xfId="759"/>
    <cellStyle name="Calculation 4" xfId="153"/>
    <cellStyle name="Calculation 4 2" xfId="760"/>
    <cellStyle name="Calculation 5" xfId="761"/>
    <cellStyle name="Calculation 6" xfId="762"/>
    <cellStyle name="Calculation 7" xfId="763"/>
    <cellStyle name="Celkem" xfId="425"/>
    <cellStyle name="Check Cell" xfId="52" builtinId="23" customBuiltin="1"/>
    <cellStyle name="Check Cell 2" xfId="98"/>
    <cellStyle name="Check Cell 2 2" xfId="276"/>
    <cellStyle name="Check Cell 2 3" xfId="764"/>
    <cellStyle name="Check Cell 3" xfId="237"/>
    <cellStyle name="Check Cell 3 2" xfId="537"/>
    <cellStyle name="Check Cell 3 3" xfId="765"/>
    <cellStyle name="Check Cell 4" xfId="155"/>
    <cellStyle name="Check Cell 4 2" xfId="766"/>
    <cellStyle name="Check Cell 5" xfId="767"/>
    <cellStyle name="Check Cell 6" xfId="768"/>
    <cellStyle name="Check Cell 7" xfId="769"/>
    <cellStyle name="Chybně" xfId="426"/>
    <cellStyle name="Comma" xfId="18" builtinId="3"/>
    <cellStyle name="Comma 10" xfId="939"/>
    <cellStyle name="Comma 10 2" xfId="3174"/>
    <cellStyle name="Comma 11" xfId="940"/>
    <cellStyle name="Comma 11 2" xfId="3185"/>
    <cellStyle name="Comma 12" xfId="938"/>
    <cellStyle name="Comma 12 2" xfId="3208"/>
    <cellStyle name="Comma 13" xfId="1023"/>
    <cellStyle name="Comma 13 2" xfId="3222"/>
    <cellStyle name="Comma 14" xfId="1028"/>
    <cellStyle name="Comma 15" xfId="1035"/>
    <cellStyle name="Comma 16" xfId="1054"/>
    <cellStyle name="Comma 17" xfId="1446"/>
    <cellStyle name="Comma 18" xfId="1521"/>
    <cellStyle name="Comma 19" xfId="770"/>
    <cellStyle name="Comma 2" xfId="21"/>
    <cellStyle name="Comma 2 2" xfId="23"/>
    <cellStyle name="Comma 2 2 10" xfId="487"/>
    <cellStyle name="Comma 2 2 11" xfId="3265"/>
    <cellStyle name="Comma 2 2 11 2" xfId="3602"/>
    <cellStyle name="Comma 2 2 11 2 2" xfId="4192"/>
    <cellStyle name="Comma 2 2 11 3" xfId="3962"/>
    <cellStyle name="Comma 2 2 12" xfId="3600"/>
    <cellStyle name="Comma 2 2 12 2" xfId="4191"/>
    <cellStyle name="Comma 2 2 13" xfId="3607"/>
    <cellStyle name="Comma 2 2 2" xfId="84"/>
    <cellStyle name="Comma 2 2 2 2" xfId="542"/>
    <cellStyle name="Comma 2 2 2 2 2" xfId="3774"/>
    <cellStyle name="Comma 2 2 2 3" xfId="771"/>
    <cellStyle name="Comma 2 2 2 4" xfId="3266"/>
    <cellStyle name="Comma 2 2 2 4 2" xfId="3963"/>
    <cellStyle name="Comma 2 2 2 5" xfId="3611"/>
    <cellStyle name="Comma 2 2 3" xfId="352"/>
    <cellStyle name="Comma 2 2 3 2" xfId="772"/>
    <cellStyle name="Comma 2 2 4" xfId="541"/>
    <cellStyle name="Comma 2 2 4 2" xfId="773"/>
    <cellStyle name="Comma 2 2 4 3" xfId="3773"/>
    <cellStyle name="Comma 2 2 5" xfId="774"/>
    <cellStyle name="Comma 2 2 6" xfId="775"/>
    <cellStyle name="Comma 2 2 7" xfId="1024"/>
    <cellStyle name="Comma 2 2 8" xfId="1029"/>
    <cellStyle name="Comma 2 2 9" xfId="1036"/>
    <cellStyle name="Comma 2 3" xfId="39"/>
    <cellStyle name="Comma 2 3 2" xfId="614"/>
    <cellStyle name="Comma 2 4" xfId="338"/>
    <cellStyle name="Comma 2 5" xfId="776"/>
    <cellStyle name="Comma 2 6" xfId="777"/>
    <cellStyle name="Comma 2 7" xfId="778"/>
    <cellStyle name="Comma 2 8" xfId="779"/>
    <cellStyle name="Comma 2 9" xfId="556"/>
    <cellStyle name="Comma 20" xfId="2649"/>
    <cellStyle name="Comma 21" xfId="615"/>
    <cellStyle name="Comma 22" xfId="3227"/>
    <cellStyle name="Comma 22 2" xfId="3938"/>
    <cellStyle name="Comma 3" xfId="30"/>
    <cellStyle name="Comma 3 2" xfId="353"/>
    <cellStyle name="Comma 3 2 2" xfId="781"/>
    <cellStyle name="Comma 3 3" xfId="339"/>
    <cellStyle name="Comma 3 4" xfId="544"/>
    <cellStyle name="Comma 3 4 2" xfId="782"/>
    <cellStyle name="Comma 3 4 3" xfId="3776"/>
    <cellStyle name="Comma 3 5" xfId="783"/>
    <cellStyle name="Comma 3 6" xfId="784"/>
    <cellStyle name="Comma 3 7" xfId="780"/>
    <cellStyle name="Comma 3 8" xfId="3268"/>
    <cellStyle name="Comma 3 8 2" xfId="3965"/>
    <cellStyle name="Comma 3 9" xfId="3609"/>
    <cellStyle name="Comma 4" xfId="13"/>
    <cellStyle name="Comma 4 2" xfId="343"/>
    <cellStyle name="Comma 4 2 2" xfId="786"/>
    <cellStyle name="Comma 4 2 2 2" xfId="3577"/>
    <cellStyle name="Comma 4 2 2 2 2" xfId="4183"/>
    <cellStyle name="Comma 4 2 3" xfId="3565"/>
    <cellStyle name="Comma 4 2 3 2" xfId="4174"/>
    <cellStyle name="Comma 4 2 4" xfId="3723"/>
    <cellStyle name="Comma 4 3" xfId="787"/>
    <cellStyle name="Comma 4 3 2" xfId="3580"/>
    <cellStyle name="Comma 4 3 2 2" xfId="4186"/>
    <cellStyle name="Comma 4 3 3" xfId="3568"/>
    <cellStyle name="Comma 4 3 3 2" xfId="4177"/>
    <cellStyle name="Comma 4 4" xfId="788"/>
    <cellStyle name="Comma 4 4 2" xfId="3571"/>
    <cellStyle name="Comma 4 4 2 2" xfId="4180"/>
    <cellStyle name="Comma 4 5" xfId="789"/>
    <cellStyle name="Comma 4 6" xfId="790"/>
    <cellStyle name="Comma 4 7" xfId="785"/>
    <cellStyle name="Comma 4 8" xfId="494"/>
    <cellStyle name="Comma 4 9" xfId="3558"/>
    <cellStyle name="Comma 4 9 2" xfId="4171"/>
    <cellStyle name="Comma 5" xfId="345"/>
    <cellStyle name="Comma 5 2" xfId="941"/>
    <cellStyle name="Comma 5 2 2" xfId="3591"/>
    <cellStyle name="Comma 5 2 3" xfId="3575"/>
    <cellStyle name="Comma 5 3" xfId="791"/>
    <cellStyle name="Comma 5 3 2" xfId="3596"/>
    <cellStyle name="Comma 5 3 3" xfId="3584"/>
    <cellStyle name="Comma 5 4" xfId="3587"/>
    <cellStyle name="Comma 6" xfId="398"/>
    <cellStyle name="Comma 6 2" xfId="942"/>
    <cellStyle name="Comma 6 2 2" xfId="3588"/>
    <cellStyle name="Comma 6 3" xfId="520"/>
    <cellStyle name="Comma 6 4" xfId="792"/>
    <cellStyle name="Comma 7" xfId="400"/>
    <cellStyle name="Comma 7 2" xfId="943"/>
    <cellStyle name="Comma 7 2 2" xfId="3593"/>
    <cellStyle name="Comma 7 3" xfId="793"/>
    <cellStyle name="Comma 8" xfId="468"/>
    <cellStyle name="Comma 8 2" xfId="944"/>
    <cellStyle name="Comma 8 3" xfId="794"/>
    <cellStyle name="Comma 8 4" xfId="3739"/>
    <cellStyle name="Comma 9" xfId="483"/>
    <cellStyle name="Comma 9 2" xfId="945"/>
    <cellStyle name="Comma 9 3" xfId="3754"/>
    <cellStyle name="Date" xfId="946"/>
    <cellStyle name="Dezimal [0]_laroux" xfId="947"/>
    <cellStyle name="Dezimal_laroux" xfId="948"/>
    <cellStyle name="Emphasis 1" xfId="949"/>
    <cellStyle name="Emphasis 2" xfId="950"/>
    <cellStyle name="Emphasis 3" xfId="951"/>
    <cellStyle name="Euro" xfId="492"/>
    <cellStyle name="Euro 10" xfId="1037"/>
    <cellStyle name="Euro 11" xfId="3143"/>
    <cellStyle name="Euro 2" xfId="795"/>
    <cellStyle name="Euro 2 2" xfId="953"/>
    <cellStyle name="Euro 3" xfId="796"/>
    <cellStyle name="Euro 4" xfId="797"/>
    <cellStyle name="Euro 5" xfId="798"/>
    <cellStyle name="Euro 6" xfId="799"/>
    <cellStyle name="Euro 7" xfId="952"/>
    <cellStyle name="Euro 8" xfId="1025"/>
    <cellStyle name="Euro 9" xfId="1030"/>
    <cellStyle name="Excel.Chart" xfId="954"/>
    <cellStyle name="Explanatory Text" xfId="55" builtinId="53" customBuiltin="1"/>
    <cellStyle name="Explanatory Text 2" xfId="100"/>
    <cellStyle name="Explanatory Text 2 2" xfId="278"/>
    <cellStyle name="Explanatory Text 2 3" xfId="800"/>
    <cellStyle name="Explanatory Text 3" xfId="239"/>
    <cellStyle name="Explanatory Text 3 2" xfId="546"/>
    <cellStyle name="Explanatory Text 3 3" xfId="801"/>
    <cellStyle name="Explanatory Text 4" xfId="157"/>
    <cellStyle name="Explanatory Text 4 2" xfId="802"/>
    <cellStyle name="Explanatory Text 5" xfId="803"/>
    <cellStyle name="Explanatory Text 6" xfId="804"/>
    <cellStyle name="Explanatory Text 7" xfId="805"/>
    <cellStyle name="Fixed" xfId="955"/>
    <cellStyle name="Good" xfId="45" builtinId="26" customBuiltin="1"/>
    <cellStyle name="Good 2" xfId="91"/>
    <cellStyle name="Good 2 2" xfId="269"/>
    <cellStyle name="Good 2 3" xfId="806"/>
    <cellStyle name="Good 3" xfId="230"/>
    <cellStyle name="Good 3 2" xfId="548"/>
    <cellStyle name="Good 3 3" xfId="807"/>
    <cellStyle name="Good 4" xfId="148"/>
    <cellStyle name="Good 4 2" xfId="808"/>
    <cellStyle name="Good 5" xfId="809"/>
    <cellStyle name="Good 6" xfId="810"/>
    <cellStyle name="Good 7" xfId="811"/>
    <cellStyle name="Heading 1" xfId="41" builtinId="16" customBuiltin="1"/>
    <cellStyle name="Heading 1 2" xfId="87"/>
    <cellStyle name="Heading 1 2 2" xfId="265"/>
    <cellStyle name="Heading 1 2 3" xfId="812"/>
    <cellStyle name="Heading 1 3" xfId="226"/>
    <cellStyle name="Heading 1 3 2" xfId="813"/>
    <cellStyle name="Heading 1 4" xfId="144"/>
    <cellStyle name="Heading 1 4 2" xfId="814"/>
    <cellStyle name="Heading 1 5" xfId="815"/>
    <cellStyle name="Heading 1 6" xfId="816"/>
    <cellStyle name="Heading 1 7" xfId="817"/>
    <cellStyle name="Heading 2" xfId="42" builtinId="17" customBuiltin="1"/>
    <cellStyle name="Heading 2 2" xfId="88"/>
    <cellStyle name="Heading 2 2 2" xfId="266"/>
    <cellStyle name="Heading 2 2 3" xfId="818"/>
    <cellStyle name="Heading 2 3" xfId="227"/>
    <cellStyle name="Heading 2 3 2" xfId="819"/>
    <cellStyle name="Heading 2 4" xfId="145"/>
    <cellStyle name="Heading 2 4 2" xfId="820"/>
    <cellStyle name="Heading 2 5" xfId="821"/>
    <cellStyle name="Heading 2 6" xfId="822"/>
    <cellStyle name="Heading 2 7" xfId="823"/>
    <cellStyle name="Heading 3" xfId="43" builtinId="18" customBuiltin="1"/>
    <cellStyle name="Heading 3 2" xfId="89"/>
    <cellStyle name="Heading 3 2 2" xfId="267"/>
    <cellStyle name="Heading 3 2 3" xfId="824"/>
    <cellStyle name="Heading 3 3" xfId="228"/>
    <cellStyle name="Heading 3 3 2" xfId="825"/>
    <cellStyle name="Heading 3 4" xfId="146"/>
    <cellStyle name="Heading 3 4 2" xfId="826"/>
    <cellStyle name="Heading 3 5" xfId="827"/>
    <cellStyle name="Heading 3 6" xfId="828"/>
    <cellStyle name="Heading 3 7" xfId="829"/>
    <cellStyle name="Heading 4" xfId="44" builtinId="19" customBuiltin="1"/>
    <cellStyle name="Heading 4 2" xfId="90"/>
    <cellStyle name="Heading 4 2 2" xfId="268"/>
    <cellStyle name="Heading 4 2 3" xfId="830"/>
    <cellStyle name="Heading 4 3" xfId="229"/>
    <cellStyle name="Heading 4 3 2" xfId="831"/>
    <cellStyle name="Heading 4 4" xfId="147"/>
    <cellStyle name="Heading 4 4 2" xfId="832"/>
    <cellStyle name="Heading 4 5" xfId="833"/>
    <cellStyle name="Heading 4 6" xfId="834"/>
    <cellStyle name="Heading 4 7" xfId="835"/>
    <cellStyle name="Heading1" xfId="956"/>
    <cellStyle name="Heading2" xfId="957"/>
    <cellStyle name="Hyperlink" xfId="24" builtinId="8"/>
    <cellStyle name="Hyperlink 2" xfId="427"/>
    <cellStyle name="Îáû÷íûé_AMD" xfId="498"/>
    <cellStyle name="imf-one decimal" xfId="958"/>
    <cellStyle name="imf-zero decimal" xfId="959"/>
    <cellStyle name="Input" xfId="48" builtinId="20" customBuiltin="1"/>
    <cellStyle name="Input 2" xfId="94"/>
    <cellStyle name="Input 2 2" xfId="272"/>
    <cellStyle name="Input 2 3" xfId="836"/>
    <cellStyle name="Input 3" xfId="233"/>
    <cellStyle name="Input 3 2" xfId="558"/>
    <cellStyle name="Input 3 3" xfId="837"/>
    <cellStyle name="Input 4" xfId="151"/>
    <cellStyle name="Input 4 2" xfId="838"/>
    <cellStyle name="Input 5" xfId="839"/>
    <cellStyle name="Input 6" xfId="840"/>
    <cellStyle name="Input 7" xfId="841"/>
    <cellStyle name="Kontrolní buňka" xfId="428"/>
    <cellStyle name="Linked Cell" xfId="51" builtinId="24" customBuiltin="1"/>
    <cellStyle name="Linked Cell 2" xfId="97"/>
    <cellStyle name="Linked Cell 2 2" xfId="275"/>
    <cellStyle name="Linked Cell 2 3" xfId="842"/>
    <cellStyle name="Linked Cell 3" xfId="236"/>
    <cellStyle name="Linked Cell 3 2" xfId="560"/>
    <cellStyle name="Linked Cell 3 3" xfId="843"/>
    <cellStyle name="Linked Cell 4" xfId="154"/>
    <cellStyle name="Linked Cell 4 2" xfId="844"/>
    <cellStyle name="Linked Cell 5" xfId="845"/>
    <cellStyle name="Linked Cell 6" xfId="846"/>
    <cellStyle name="Linked Cell 7" xfId="847"/>
    <cellStyle name="Millares [0]_11.1.3. bis" xfId="960"/>
    <cellStyle name="Millares_11.1.3. bis" xfId="961"/>
    <cellStyle name="Milliers [0]_laroux" xfId="962"/>
    <cellStyle name="Milliers_laroux" xfId="963"/>
    <cellStyle name="Moneda [0]_11.1.3. bis" xfId="964"/>
    <cellStyle name="Moneda_11.1.3. bis" xfId="965"/>
    <cellStyle name="Nadpis 1" xfId="429"/>
    <cellStyle name="Nadpis 2" xfId="430"/>
    <cellStyle name="Nadpis 3" xfId="431"/>
    <cellStyle name="Nadpis 4" xfId="432"/>
    <cellStyle name="Název" xfId="433"/>
    <cellStyle name="Neutral" xfId="47" builtinId="28" customBuiltin="1"/>
    <cellStyle name="Neutral 2" xfId="93"/>
    <cellStyle name="Neutral 2 2" xfId="271"/>
    <cellStyle name="Neutral 2 3" xfId="848"/>
    <cellStyle name="Neutral 3" xfId="232"/>
    <cellStyle name="Neutral 3 2" xfId="562"/>
    <cellStyle name="Neutral 3 3" xfId="849"/>
    <cellStyle name="Neutral 4" xfId="150"/>
    <cellStyle name="Neutral 4 2" xfId="850"/>
    <cellStyle name="Neutral 5" xfId="851"/>
    <cellStyle name="Neutral 6" xfId="852"/>
    <cellStyle name="Neutral 7" xfId="853"/>
    <cellStyle name="Neutral 8" xfId="3495"/>
    <cellStyle name="Neutrální" xfId="434"/>
    <cellStyle name="no dec" xfId="966"/>
    <cellStyle name="Normal" xfId="0" builtinId="0"/>
    <cellStyle name="Normal - Style1" xfId="967"/>
    <cellStyle name="Normal - Style2" xfId="968"/>
    <cellStyle name="Normal - Style3" xfId="969"/>
    <cellStyle name="Normal 10" xfId="14"/>
    <cellStyle name="Normal 10 2" xfId="354"/>
    <cellStyle name="Normal 10 3" xfId="970"/>
    <cellStyle name="Normal 10 4" xfId="3138"/>
    <cellStyle name="Normal 100" xfId="1099"/>
    <cellStyle name="Normal 1000" xfId="2001"/>
    <cellStyle name="Normal 1001" xfId="2002"/>
    <cellStyle name="Normal 1002" xfId="2003"/>
    <cellStyle name="Normal 1003" xfId="2004"/>
    <cellStyle name="Normal 1004" xfId="2005"/>
    <cellStyle name="Normal 1005" xfId="2006"/>
    <cellStyle name="Normal 1006" xfId="2007"/>
    <cellStyle name="Normal 1007" xfId="2008"/>
    <cellStyle name="Normal 1008" xfId="2009"/>
    <cellStyle name="Normal 1009" xfId="2010"/>
    <cellStyle name="Normal 101" xfId="1100"/>
    <cellStyle name="Normal 1010" xfId="2011"/>
    <cellStyle name="Normal 1011" xfId="2012"/>
    <cellStyle name="Normal 1012" xfId="2013"/>
    <cellStyle name="Normal 1013" xfId="2014"/>
    <cellStyle name="Normal 1014" xfId="2015"/>
    <cellStyle name="Normal 1015" xfId="2016"/>
    <cellStyle name="Normal 1016" xfId="2017"/>
    <cellStyle name="Normal 1017" xfId="2018"/>
    <cellStyle name="Normal 1018" xfId="2019"/>
    <cellStyle name="Normal 1019" xfId="2020"/>
    <cellStyle name="Normal 102" xfId="1101"/>
    <cellStyle name="Normal 1020" xfId="563"/>
    <cellStyle name="Normal 1020 2" xfId="2033"/>
    <cellStyle name="Normal 1020 3" xfId="3297"/>
    <cellStyle name="Normal 1020 3 2" xfId="3994"/>
    <cellStyle name="Normal 1020 4" xfId="3786"/>
    <cellStyle name="Normal 1021" xfId="854"/>
    <cellStyle name="Normal 1021 2" xfId="2034"/>
    <cellStyle name="Normal 1021 3" xfId="3310"/>
    <cellStyle name="Normal 1021 3 2" xfId="4001"/>
    <cellStyle name="Normal 1021 4" xfId="3806"/>
    <cellStyle name="Normal 1022" xfId="2022"/>
    <cellStyle name="Normal 1022 2" xfId="2035"/>
    <cellStyle name="Normal 1022 3" xfId="3343"/>
    <cellStyle name="Normal 1022 3 2" xfId="4007"/>
    <cellStyle name="Normal 1022 4" xfId="3808"/>
    <cellStyle name="Normal 1023" xfId="2023"/>
    <cellStyle name="Normal 1023 2" xfId="2036"/>
    <cellStyle name="Normal 1023 3" xfId="3344"/>
    <cellStyle name="Normal 1023 3 2" xfId="4008"/>
    <cellStyle name="Normal 1023 4" xfId="3809"/>
    <cellStyle name="Normal 1024" xfId="2025"/>
    <cellStyle name="Normal 1024 2" xfId="2044"/>
    <cellStyle name="Normal 1024 3" xfId="3346"/>
    <cellStyle name="Normal 1024 3 2" xfId="4010"/>
    <cellStyle name="Normal 1024 4" xfId="3811"/>
    <cellStyle name="Normal 1025" xfId="2021"/>
    <cellStyle name="Normal 1025 2" xfId="2045"/>
    <cellStyle name="Normal 1025 3" xfId="3342"/>
    <cellStyle name="Normal 1025 3 2" xfId="4006"/>
    <cellStyle name="Normal 1025 4" xfId="3807"/>
    <cellStyle name="Normal 1026" xfId="2024"/>
    <cellStyle name="Normal 1026 2" xfId="2046"/>
    <cellStyle name="Normal 1026 3" xfId="3345"/>
    <cellStyle name="Normal 1026 3 2" xfId="4009"/>
    <cellStyle name="Normal 1026 4" xfId="3810"/>
    <cellStyle name="Normal 1027" xfId="2026"/>
    <cellStyle name="Normal 1027 2" xfId="2047"/>
    <cellStyle name="Normal 1027 3" xfId="3347"/>
    <cellStyle name="Normal 1027 3 2" xfId="4011"/>
    <cellStyle name="Normal 1027 4" xfId="3812"/>
    <cellStyle name="Normal 1028" xfId="2027"/>
    <cellStyle name="Normal 1028 2" xfId="2048"/>
    <cellStyle name="Normal 1028 3" xfId="3348"/>
    <cellStyle name="Normal 1028 3 2" xfId="4012"/>
    <cellStyle name="Normal 1028 4" xfId="3813"/>
    <cellStyle name="Normal 1029" xfId="2028"/>
    <cellStyle name="Normal 1029 2" xfId="2056"/>
    <cellStyle name="Normal 1029 3" xfId="3349"/>
    <cellStyle name="Normal 1029 3 2" xfId="4013"/>
    <cellStyle name="Normal 1029 4" xfId="3814"/>
    <cellStyle name="Normal 103" xfId="1102"/>
    <cellStyle name="Normal 1030" xfId="2029"/>
    <cellStyle name="Normal 1030 2" xfId="2057"/>
    <cellStyle name="Normal 1030 3" xfId="3350"/>
    <cellStyle name="Normal 1030 3 2" xfId="4014"/>
    <cellStyle name="Normal 1030 4" xfId="3815"/>
    <cellStyle name="Normal 1031" xfId="2030"/>
    <cellStyle name="Normal 1031 2" xfId="2058"/>
    <cellStyle name="Normal 1031 3" xfId="3351"/>
    <cellStyle name="Normal 1031 3 2" xfId="4015"/>
    <cellStyle name="Normal 1031 4" xfId="3816"/>
    <cellStyle name="Normal 1032" xfId="2031"/>
    <cellStyle name="Normal 1032 2" xfId="2059"/>
    <cellStyle name="Normal 1032 3" xfId="3352"/>
    <cellStyle name="Normal 1032 3 2" xfId="4016"/>
    <cellStyle name="Normal 1032 4" xfId="3817"/>
    <cellStyle name="Normal 1033" xfId="2032"/>
    <cellStyle name="Normal 1033 2" xfId="2060"/>
    <cellStyle name="Normal 1033 3" xfId="3353"/>
    <cellStyle name="Normal 1033 3 2" xfId="4017"/>
    <cellStyle name="Normal 1033 4" xfId="3818"/>
    <cellStyle name="Normal 1034" xfId="2037"/>
    <cellStyle name="Normal 1034 2" xfId="2077"/>
    <cellStyle name="Normal 1034 3" xfId="3354"/>
    <cellStyle name="Normal 1034 3 2" xfId="4018"/>
    <cellStyle name="Normal 1034 4" xfId="3819"/>
    <cellStyle name="Normal 1035" xfId="2038"/>
    <cellStyle name="Normal 1035 2" xfId="2078"/>
    <cellStyle name="Normal 1035 3" xfId="3355"/>
    <cellStyle name="Normal 1035 3 2" xfId="4019"/>
    <cellStyle name="Normal 1035 4" xfId="3820"/>
    <cellStyle name="Normal 1036" xfId="504"/>
    <cellStyle name="Normal 1036 2" xfId="2079"/>
    <cellStyle name="Normal 1036 3" xfId="2040"/>
    <cellStyle name="Normal 1036 3 2" xfId="3357"/>
    <cellStyle name="Normal 1036 3 2 2" xfId="4021"/>
    <cellStyle name="Normal 1036 3 3" xfId="3822"/>
    <cellStyle name="Normal 1036 4" xfId="3264"/>
    <cellStyle name="Normal 1036 4 2" xfId="3961"/>
    <cellStyle name="Normal 1036 5" xfId="3755"/>
    <cellStyle name="Normal 1037" xfId="2041"/>
    <cellStyle name="Normal 1037 2" xfId="2080"/>
    <cellStyle name="Normal 1037 3" xfId="3358"/>
    <cellStyle name="Normal 1037 3 2" xfId="4022"/>
    <cellStyle name="Normal 1037 4" xfId="3823"/>
    <cellStyle name="Normal 1038" xfId="2043"/>
    <cellStyle name="Normal 1038 2" xfId="2081"/>
    <cellStyle name="Normal 1038 3" xfId="3360"/>
    <cellStyle name="Normal 1038 3 2" xfId="4024"/>
    <cellStyle name="Normal 1038 4" xfId="3825"/>
    <cellStyle name="Normal 1039" xfId="2049"/>
    <cellStyle name="Normal 1039 2" xfId="2091"/>
    <cellStyle name="Normal 1039 3" xfId="3361"/>
    <cellStyle name="Normal 1039 3 2" xfId="4025"/>
    <cellStyle name="Normal 1039 4" xfId="3826"/>
    <cellStyle name="Normal 104" xfId="1103"/>
    <cellStyle name="Normal 1040" xfId="2042"/>
    <cellStyle name="Normal 1040 2" xfId="2092"/>
    <cellStyle name="Normal 1040 3" xfId="3359"/>
    <cellStyle name="Normal 1040 3 2" xfId="4023"/>
    <cellStyle name="Normal 1040 4" xfId="3824"/>
    <cellStyle name="Normal 1041" xfId="2039"/>
    <cellStyle name="Normal 1041 2" xfId="2093"/>
    <cellStyle name="Normal 1041 3" xfId="3356"/>
    <cellStyle name="Normal 1041 3 2" xfId="4020"/>
    <cellStyle name="Normal 1041 4" xfId="3821"/>
    <cellStyle name="Normal 1042" xfId="2050"/>
    <cellStyle name="Normal 1042 2" xfId="2094"/>
    <cellStyle name="Normal 1042 3" xfId="3362"/>
    <cellStyle name="Normal 1042 3 2" xfId="4026"/>
    <cellStyle name="Normal 1042 4" xfId="3827"/>
    <cellStyle name="Normal 1043" xfId="2051"/>
    <cellStyle name="Normal 1043 2" xfId="2095"/>
    <cellStyle name="Normal 1043 3" xfId="3363"/>
    <cellStyle name="Normal 1043 3 2" xfId="4027"/>
    <cellStyle name="Normal 1043 4" xfId="3828"/>
    <cellStyle name="Normal 1044" xfId="2052"/>
    <cellStyle name="Normal 1044 2" xfId="2096"/>
    <cellStyle name="Normal 1044 3" xfId="3364"/>
    <cellStyle name="Normal 1044 3 2" xfId="4028"/>
    <cellStyle name="Normal 1044 4" xfId="3829"/>
    <cellStyle name="Normal 1045" xfId="508"/>
    <cellStyle name="Normal 1045 2" xfId="2111"/>
    <cellStyle name="Normal 1045 3" xfId="2053"/>
    <cellStyle name="Normal 1045 3 2" xfId="3365"/>
    <cellStyle name="Normal 1045 3 2 2" xfId="4029"/>
    <cellStyle name="Normal 1045 3 3" xfId="3830"/>
    <cellStyle name="Normal 1045 4" xfId="3269"/>
    <cellStyle name="Normal 1045 4 2" xfId="3966"/>
    <cellStyle name="Normal 1045 5" xfId="3757"/>
    <cellStyle name="Normal 1046" xfId="510"/>
    <cellStyle name="Normal 1046 2" xfId="2112"/>
    <cellStyle name="Normal 1046 3" xfId="2054"/>
    <cellStyle name="Normal 1046 3 2" xfId="3366"/>
    <cellStyle name="Normal 1046 3 2 2" xfId="4030"/>
    <cellStyle name="Normal 1046 3 3" xfId="3831"/>
    <cellStyle name="Normal 1046 4" xfId="3270"/>
    <cellStyle name="Normal 1046 4 2" xfId="3967"/>
    <cellStyle name="Normal 1046 5" xfId="3758"/>
    <cellStyle name="Normal 1047" xfId="512"/>
    <cellStyle name="Normal 1047 2" xfId="2113"/>
    <cellStyle name="Normal 1047 3" xfId="2055"/>
    <cellStyle name="Normal 1047 3 2" xfId="3367"/>
    <cellStyle name="Normal 1047 3 2 2" xfId="4031"/>
    <cellStyle name="Normal 1047 3 3" xfId="3832"/>
    <cellStyle name="Normal 1047 4" xfId="3271"/>
    <cellStyle name="Normal 1047 4 2" xfId="3968"/>
    <cellStyle name="Normal 1047 5" xfId="3759"/>
    <cellStyle name="Normal 1048" xfId="2061"/>
    <cellStyle name="Normal 1048 2" xfId="2114"/>
    <cellStyle name="Normal 1048 3" xfId="3369"/>
    <cellStyle name="Normal 1048 3 2" xfId="4032"/>
    <cellStyle name="Normal 1048 4" xfId="3833"/>
    <cellStyle name="Normal 1049" xfId="2062"/>
    <cellStyle name="Normal 1049 2" xfId="2115"/>
    <cellStyle name="Normal 1049 3" xfId="3370"/>
    <cellStyle name="Normal 1049 3 2" xfId="4033"/>
    <cellStyle name="Normal 1049 4" xfId="3834"/>
    <cellStyle name="Normal 105" xfId="1104"/>
    <cellStyle name="Normal 1050" xfId="2064"/>
    <cellStyle name="Normal 1050 2" xfId="2119"/>
    <cellStyle name="Normal 1050 3" xfId="3372"/>
    <cellStyle name="Normal 1050 3 2" xfId="4035"/>
    <cellStyle name="Normal 1050 4" xfId="3836"/>
    <cellStyle name="Normal 1051" xfId="2063"/>
    <cellStyle name="Normal 1051 2" xfId="2120"/>
    <cellStyle name="Normal 1051 3" xfId="3371"/>
    <cellStyle name="Normal 1051 3 2" xfId="4034"/>
    <cellStyle name="Normal 1051 4" xfId="3835"/>
    <cellStyle name="Normal 1052" xfId="2065"/>
    <cellStyle name="Normal 1052 2" xfId="2121"/>
    <cellStyle name="Normal 1052 3" xfId="3373"/>
    <cellStyle name="Normal 1052 3 2" xfId="4036"/>
    <cellStyle name="Normal 1052 4" xfId="3837"/>
    <cellStyle name="Normal 1053" xfId="2066"/>
    <cellStyle name="Normal 1053 2" xfId="2122"/>
    <cellStyle name="Normal 1053 3" xfId="3374"/>
    <cellStyle name="Normal 1053 3 2" xfId="4037"/>
    <cellStyle name="Normal 1053 4" xfId="3838"/>
    <cellStyle name="Normal 1054" xfId="2068"/>
    <cellStyle name="Normal 1054 2" xfId="2123"/>
    <cellStyle name="Normal 1054 3" xfId="3376"/>
    <cellStyle name="Normal 1054 3 2" xfId="4039"/>
    <cellStyle name="Normal 1054 4" xfId="3840"/>
    <cellStyle name="Normal 1055" xfId="2067"/>
    <cellStyle name="Normal 1055 2" xfId="2124"/>
    <cellStyle name="Normal 1055 3" xfId="3375"/>
    <cellStyle name="Normal 1055 3 2" xfId="4038"/>
    <cellStyle name="Normal 1055 4" xfId="3839"/>
    <cellStyle name="Normal 1056" xfId="514"/>
    <cellStyle name="Normal 1056 2" xfId="2125"/>
    <cellStyle name="Normal 1056 3" xfId="2069"/>
    <cellStyle name="Normal 1056 3 2" xfId="3377"/>
    <cellStyle name="Normal 1056 3 2 2" xfId="4040"/>
    <cellStyle name="Normal 1056 3 3" xfId="3841"/>
    <cellStyle name="Normal 1056 4" xfId="3272"/>
    <cellStyle name="Normal 1056 4 2" xfId="3969"/>
    <cellStyle name="Normal 1056 5" xfId="3760"/>
    <cellStyle name="Normal 1057" xfId="516"/>
    <cellStyle name="Normal 1057 2" xfId="2126"/>
    <cellStyle name="Normal 1057 3" xfId="2070"/>
    <cellStyle name="Normal 1057 3 2" xfId="3378"/>
    <cellStyle name="Normal 1057 3 2 2" xfId="4041"/>
    <cellStyle name="Normal 1057 3 3" xfId="3842"/>
    <cellStyle name="Normal 1057 4" xfId="3273"/>
    <cellStyle name="Normal 1057 4 2" xfId="3970"/>
    <cellStyle name="Normal 1057 5" xfId="3761"/>
    <cellStyle name="Normal 1058" xfId="2072"/>
    <cellStyle name="Normal 1058 2" xfId="2127"/>
    <cellStyle name="Normal 1058 3" xfId="3380"/>
    <cellStyle name="Normal 1058 3 2" xfId="4043"/>
    <cellStyle name="Normal 1058 4" xfId="3844"/>
    <cellStyle name="Normal 1059" xfId="518"/>
    <cellStyle name="Normal 1059 2" xfId="2128"/>
    <cellStyle name="Normal 1059 3" xfId="2071"/>
    <cellStyle name="Normal 1059 3 2" xfId="3379"/>
    <cellStyle name="Normal 1059 3 2 2" xfId="4042"/>
    <cellStyle name="Normal 1059 3 3" xfId="3843"/>
    <cellStyle name="Normal 1059 4" xfId="3281"/>
    <cellStyle name="Normal 1059 4 2" xfId="3978"/>
    <cellStyle name="Normal 1059 5" xfId="3762"/>
    <cellStyle name="Normal 106" xfId="1105"/>
    <cellStyle name="Normal 1060" xfId="2073"/>
    <cellStyle name="Normal 1060 2" xfId="2129"/>
    <cellStyle name="Normal 1060 3" xfId="3381"/>
    <cellStyle name="Normal 1060 3 2" xfId="4044"/>
    <cellStyle name="Normal 1060 4" xfId="3845"/>
    <cellStyle name="Normal 1061" xfId="2074"/>
    <cellStyle name="Normal 1061 2" xfId="2130"/>
    <cellStyle name="Normal 1061 3" xfId="3382"/>
    <cellStyle name="Normal 1061 3 2" xfId="4045"/>
    <cellStyle name="Normal 1061 4" xfId="3846"/>
    <cellStyle name="Normal 1062" xfId="2076"/>
    <cellStyle name="Normal 1062 2" xfId="2131"/>
    <cellStyle name="Normal 1062 3" xfId="3384"/>
    <cellStyle name="Normal 1062 3 2" xfId="4047"/>
    <cellStyle name="Normal 1062 4" xfId="3848"/>
    <cellStyle name="Normal 1063" xfId="2075"/>
    <cellStyle name="Normal 1063 2" xfId="2132"/>
    <cellStyle name="Normal 1063 3" xfId="3383"/>
    <cellStyle name="Normal 1063 3 2" xfId="4046"/>
    <cellStyle name="Normal 1063 4" xfId="3847"/>
    <cellStyle name="Normal 1064" xfId="2082"/>
    <cellStyle name="Normal 1064 2" xfId="2133"/>
    <cellStyle name="Normal 1064 3" xfId="3385"/>
    <cellStyle name="Normal 1064 3 2" xfId="4048"/>
    <cellStyle name="Normal 1064 4" xfId="3849"/>
    <cellStyle name="Normal 1065" xfId="2083"/>
    <cellStyle name="Normal 1065 2" xfId="2134"/>
    <cellStyle name="Normal 1065 3" xfId="3386"/>
    <cellStyle name="Normal 1065 3 2" xfId="4049"/>
    <cellStyle name="Normal 1065 4" xfId="3850"/>
    <cellStyle name="Normal 1066" xfId="2084"/>
    <cellStyle name="Normal 1066 2" xfId="2135"/>
    <cellStyle name="Normal 1066 3" xfId="3387"/>
    <cellStyle name="Normal 1066 3 2" xfId="4050"/>
    <cellStyle name="Normal 1066 4" xfId="3851"/>
    <cellStyle name="Normal 1067" xfId="2085"/>
    <cellStyle name="Normal 1067 2" xfId="2136"/>
    <cellStyle name="Normal 1067 3" xfId="3388"/>
    <cellStyle name="Normal 1067 3 2" xfId="4051"/>
    <cellStyle name="Normal 1067 4" xfId="3852"/>
    <cellStyle name="Normal 1068" xfId="2086"/>
    <cellStyle name="Normal 1068 2" xfId="2137"/>
    <cellStyle name="Normal 1068 3" xfId="3389"/>
    <cellStyle name="Normal 1068 3 2" xfId="4052"/>
    <cellStyle name="Normal 1068 4" xfId="3853"/>
    <cellStyle name="Normal 1069" xfId="613"/>
    <cellStyle name="Normal 1069 2" xfId="2150"/>
    <cellStyle name="Normal 1069 3" xfId="2087"/>
    <cellStyle name="Normal 1069 3 2" xfId="3390"/>
    <cellStyle name="Normal 1069 3 2 2" xfId="4053"/>
    <cellStyle name="Normal 1069 3 3" xfId="3854"/>
    <cellStyle name="Normal 1069 4" xfId="3275"/>
    <cellStyle name="Normal 1069 4 2" xfId="3972"/>
    <cellStyle name="Normal 1069 5" xfId="3791"/>
    <cellStyle name="Normal 107" xfId="1106"/>
    <cellStyle name="Normal 1070" xfId="2088"/>
    <cellStyle name="Normal 1070 2" xfId="2151"/>
    <cellStyle name="Normal 1070 3" xfId="3391"/>
    <cellStyle name="Normal 1070 3 2" xfId="4054"/>
    <cellStyle name="Normal 1070 4" xfId="3855"/>
    <cellStyle name="Normal 1071" xfId="524"/>
    <cellStyle name="Normal 1071 2" xfId="2152"/>
    <cellStyle name="Normal 1071 3" xfId="2089"/>
    <cellStyle name="Normal 1071 3 2" xfId="3392"/>
    <cellStyle name="Normal 1071 3 2 2" xfId="4055"/>
    <cellStyle name="Normal 1071 3 3" xfId="3856"/>
    <cellStyle name="Normal 1071 4" xfId="3274"/>
    <cellStyle name="Normal 1071 4 2" xfId="3971"/>
    <cellStyle name="Normal 1071 5" xfId="3764"/>
    <cellStyle name="Normal 1072" xfId="522"/>
    <cellStyle name="Normal 1072 2" xfId="2153"/>
    <cellStyle name="Normal 1072 3" xfId="2090"/>
    <cellStyle name="Normal 1072 3 2" xfId="3393"/>
    <cellStyle name="Normal 1072 3 2 2" xfId="4056"/>
    <cellStyle name="Normal 1072 3 3" xfId="3857"/>
    <cellStyle name="Normal 1072 4" xfId="3277"/>
    <cellStyle name="Normal 1072 4 2" xfId="3974"/>
    <cellStyle name="Normal 1072 5" xfId="3763"/>
    <cellStyle name="Normal 1073" xfId="2097"/>
    <cellStyle name="Normal 1073 2" xfId="2154"/>
    <cellStyle name="Normal 1073 3" xfId="3394"/>
    <cellStyle name="Normal 1073 3 2" xfId="4057"/>
    <cellStyle name="Normal 1073 4" xfId="3858"/>
    <cellStyle name="Normal 1074" xfId="2098"/>
    <cellStyle name="Normal 1074 2" xfId="2155"/>
    <cellStyle name="Normal 1074 3" xfId="3395"/>
    <cellStyle name="Normal 1074 3 2" xfId="4058"/>
    <cellStyle name="Normal 1074 4" xfId="3859"/>
    <cellStyle name="Normal 1075" xfId="2100"/>
    <cellStyle name="Normal 1075 2" xfId="2156"/>
    <cellStyle name="Normal 1075 2 2" xfId="2590"/>
    <cellStyle name="Normal 1075 2 2 2" xfId="3072"/>
    <cellStyle name="Normal 1075 2 3" xfId="2674"/>
    <cellStyle name="Normal 1075 3" xfId="2169"/>
    <cellStyle name="Normal 1075 3 2" xfId="2599"/>
    <cellStyle name="Normal 1075 3 2 2" xfId="3081"/>
    <cellStyle name="Normal 1075 3 3" xfId="2683"/>
    <cellStyle name="Normal 1075 4" xfId="2184"/>
    <cellStyle name="Normal 1075 4 2" xfId="2608"/>
    <cellStyle name="Normal 1075 4 2 2" xfId="3090"/>
    <cellStyle name="Normal 1075 4 3" xfId="2695"/>
    <cellStyle name="Normal 1075 5" xfId="2205"/>
    <cellStyle name="Normal 1075 5 2" xfId="2621"/>
    <cellStyle name="Normal 1075 5 2 2" xfId="3103"/>
    <cellStyle name="Normal 1075 5 3" xfId="2710"/>
    <cellStyle name="Normal 1075 6" xfId="2230"/>
    <cellStyle name="Normal 1075 6 2" xfId="2634"/>
    <cellStyle name="Normal 1075 6 2 2" xfId="3116"/>
    <cellStyle name="Normal 1075 6 3" xfId="2725"/>
    <cellStyle name="Normal 1075 7" xfId="2250"/>
    <cellStyle name="Normal 1075 7 2" xfId="2743"/>
    <cellStyle name="Normal 1075 8" xfId="3397"/>
    <cellStyle name="Normal 1075 8 2" xfId="4060"/>
    <cellStyle name="Normal 1075 9" xfId="3861"/>
    <cellStyle name="Normal 1076" xfId="2099"/>
    <cellStyle name="Normal 1076 2" xfId="2157"/>
    <cellStyle name="Normal 1076 2 2" xfId="2591"/>
    <cellStyle name="Normal 1076 2 2 2" xfId="3073"/>
    <cellStyle name="Normal 1076 2 3" xfId="2675"/>
    <cellStyle name="Normal 1076 3" xfId="2170"/>
    <cellStyle name="Normal 1076 3 2" xfId="2600"/>
    <cellStyle name="Normal 1076 3 2 2" xfId="3082"/>
    <cellStyle name="Normal 1076 3 3" xfId="2684"/>
    <cellStyle name="Normal 1076 4" xfId="2185"/>
    <cellStyle name="Normal 1076 4 2" xfId="2609"/>
    <cellStyle name="Normal 1076 4 2 2" xfId="3091"/>
    <cellStyle name="Normal 1076 4 3" xfId="2696"/>
    <cellStyle name="Normal 1076 5" xfId="2206"/>
    <cellStyle name="Normal 1076 5 2" xfId="2622"/>
    <cellStyle name="Normal 1076 5 2 2" xfId="3104"/>
    <cellStyle name="Normal 1076 5 3" xfId="2711"/>
    <cellStyle name="Normal 1076 6" xfId="2231"/>
    <cellStyle name="Normal 1076 6 2" xfId="2635"/>
    <cellStyle name="Normal 1076 6 2 2" xfId="3117"/>
    <cellStyle name="Normal 1076 6 3" xfId="2726"/>
    <cellStyle name="Normal 1076 7" xfId="2251"/>
    <cellStyle name="Normal 1076 7 2" xfId="2744"/>
    <cellStyle name="Normal 1076 8" xfId="3396"/>
    <cellStyle name="Normal 1076 8 2" xfId="4059"/>
    <cellStyle name="Normal 1076 9" xfId="3860"/>
    <cellStyle name="Normal 1077" xfId="2101"/>
    <cellStyle name="Normal 1077 2" xfId="2158"/>
    <cellStyle name="Normal 1077 2 2" xfId="2592"/>
    <cellStyle name="Normal 1077 2 2 2" xfId="3074"/>
    <cellStyle name="Normal 1077 2 3" xfId="2676"/>
    <cellStyle name="Normal 1077 3" xfId="2171"/>
    <cellStyle name="Normal 1077 3 2" xfId="2601"/>
    <cellStyle name="Normal 1077 3 2 2" xfId="3083"/>
    <cellStyle name="Normal 1077 3 3" xfId="2685"/>
    <cellStyle name="Normal 1077 4" xfId="2186"/>
    <cellStyle name="Normal 1077 4 2" xfId="2610"/>
    <cellStyle name="Normal 1077 4 2 2" xfId="3092"/>
    <cellStyle name="Normal 1077 4 3" xfId="2697"/>
    <cellStyle name="Normal 1077 5" xfId="2207"/>
    <cellStyle name="Normal 1077 5 2" xfId="2623"/>
    <cellStyle name="Normal 1077 5 2 2" xfId="3105"/>
    <cellStyle name="Normal 1077 5 3" xfId="2712"/>
    <cellStyle name="Normal 1077 6" xfId="2232"/>
    <cellStyle name="Normal 1077 6 2" xfId="2636"/>
    <cellStyle name="Normal 1077 6 2 2" xfId="3118"/>
    <cellStyle name="Normal 1077 6 3" xfId="2727"/>
    <cellStyle name="Normal 1077 7" xfId="2252"/>
    <cellStyle name="Normal 1077 7 2" xfId="2745"/>
    <cellStyle name="Normal 1077 8" xfId="3398"/>
    <cellStyle name="Normal 1077 8 2" xfId="4061"/>
    <cellStyle name="Normal 1077 9" xfId="3862"/>
    <cellStyle name="Normal 1078" xfId="2102"/>
    <cellStyle name="Normal 1078 2" xfId="2159"/>
    <cellStyle name="Normal 1078 2 2" xfId="2593"/>
    <cellStyle name="Normal 1078 2 2 2" xfId="3075"/>
    <cellStyle name="Normal 1078 2 3" xfId="2677"/>
    <cellStyle name="Normal 1078 3" xfId="2172"/>
    <cellStyle name="Normal 1078 3 2" xfId="2602"/>
    <cellStyle name="Normal 1078 3 2 2" xfId="3084"/>
    <cellStyle name="Normal 1078 3 3" xfId="2686"/>
    <cellStyle name="Normal 1078 4" xfId="2187"/>
    <cellStyle name="Normal 1078 4 2" xfId="2611"/>
    <cellStyle name="Normal 1078 4 2 2" xfId="3093"/>
    <cellStyle name="Normal 1078 4 3" xfId="2698"/>
    <cellStyle name="Normal 1078 5" xfId="2208"/>
    <cellStyle name="Normal 1078 5 2" xfId="2624"/>
    <cellStyle name="Normal 1078 5 2 2" xfId="3106"/>
    <cellStyle name="Normal 1078 5 3" xfId="2713"/>
    <cellStyle name="Normal 1078 6" xfId="2233"/>
    <cellStyle name="Normal 1078 6 2" xfId="2637"/>
    <cellStyle name="Normal 1078 6 2 2" xfId="3119"/>
    <cellStyle name="Normal 1078 6 3" xfId="2728"/>
    <cellStyle name="Normal 1078 7" xfId="2253"/>
    <cellStyle name="Normal 1078 7 2" xfId="2746"/>
    <cellStyle name="Normal 1078 8" xfId="3399"/>
    <cellStyle name="Normal 1078 8 2" xfId="4062"/>
    <cellStyle name="Normal 1078 9" xfId="3863"/>
    <cellStyle name="Normal 1079" xfId="2103"/>
    <cellStyle name="Normal 1079 2" xfId="2160"/>
    <cellStyle name="Normal 1079 2 2" xfId="2594"/>
    <cellStyle name="Normal 1079 2 2 2" xfId="3076"/>
    <cellStyle name="Normal 1079 2 3" xfId="2678"/>
    <cellStyle name="Normal 1079 3" xfId="2173"/>
    <cellStyle name="Normal 1079 3 2" xfId="2603"/>
    <cellStyle name="Normal 1079 3 2 2" xfId="3085"/>
    <cellStyle name="Normal 1079 3 3" xfId="2687"/>
    <cellStyle name="Normal 1079 4" xfId="2188"/>
    <cellStyle name="Normal 1079 4 2" xfId="2612"/>
    <cellStyle name="Normal 1079 4 2 2" xfId="3094"/>
    <cellStyle name="Normal 1079 4 3" xfId="2699"/>
    <cellStyle name="Normal 1079 5" xfId="2209"/>
    <cellStyle name="Normal 1079 5 2" xfId="2625"/>
    <cellStyle name="Normal 1079 5 2 2" xfId="3107"/>
    <cellStyle name="Normal 1079 5 3" xfId="2714"/>
    <cellStyle name="Normal 1079 6" xfId="2234"/>
    <cellStyle name="Normal 1079 6 2" xfId="2638"/>
    <cellStyle name="Normal 1079 6 2 2" xfId="3120"/>
    <cellStyle name="Normal 1079 6 3" xfId="2729"/>
    <cellStyle name="Normal 1079 7" xfId="2254"/>
    <cellStyle name="Normal 1079 7 2" xfId="2747"/>
    <cellStyle name="Normal 1079 8" xfId="3400"/>
    <cellStyle name="Normal 1079 8 2" xfId="4063"/>
    <cellStyle name="Normal 1079 9" xfId="3864"/>
    <cellStyle name="Normal 108" xfId="1107"/>
    <cellStyle name="Normal 1080" xfId="2105"/>
    <cellStyle name="Normal 1080 2" xfId="2161"/>
    <cellStyle name="Normal 1080 2 2" xfId="2595"/>
    <cellStyle name="Normal 1080 2 2 2" xfId="3077"/>
    <cellStyle name="Normal 1080 2 3" xfId="2679"/>
    <cellStyle name="Normal 1080 3" xfId="2174"/>
    <cellStyle name="Normal 1080 3 2" xfId="2604"/>
    <cellStyle name="Normal 1080 3 2 2" xfId="3086"/>
    <cellStyle name="Normal 1080 3 3" xfId="2688"/>
    <cellStyle name="Normal 1080 4" xfId="2189"/>
    <cellStyle name="Normal 1080 4 2" xfId="2613"/>
    <cellStyle name="Normal 1080 4 2 2" xfId="3095"/>
    <cellStyle name="Normal 1080 4 3" xfId="2700"/>
    <cellStyle name="Normal 1080 5" xfId="2210"/>
    <cellStyle name="Normal 1080 5 2" xfId="2626"/>
    <cellStyle name="Normal 1080 5 2 2" xfId="3108"/>
    <cellStyle name="Normal 1080 5 3" xfId="2715"/>
    <cellStyle name="Normal 1080 6" xfId="2235"/>
    <cellStyle name="Normal 1080 6 2" xfId="2639"/>
    <cellStyle name="Normal 1080 6 2 2" xfId="3121"/>
    <cellStyle name="Normal 1080 6 3" xfId="2730"/>
    <cellStyle name="Normal 1080 7" xfId="2255"/>
    <cellStyle name="Normal 1080 7 2" xfId="2748"/>
    <cellStyle name="Normal 1080 8" xfId="3402"/>
    <cellStyle name="Normal 1080 8 2" xfId="4065"/>
    <cellStyle name="Normal 1080 9" xfId="3866"/>
    <cellStyle name="Normal 1081" xfId="2104"/>
    <cellStyle name="Normal 1081 2" xfId="2162"/>
    <cellStyle name="Normal 1081 2 2" xfId="2596"/>
    <cellStyle name="Normal 1081 2 2 2" xfId="3078"/>
    <cellStyle name="Normal 1081 2 3" xfId="2680"/>
    <cellStyle name="Normal 1081 3" xfId="2175"/>
    <cellStyle name="Normal 1081 3 2" xfId="2605"/>
    <cellStyle name="Normal 1081 3 2 2" xfId="3087"/>
    <cellStyle name="Normal 1081 3 3" xfId="2689"/>
    <cellStyle name="Normal 1081 4" xfId="2190"/>
    <cellStyle name="Normal 1081 4 2" xfId="2614"/>
    <cellStyle name="Normal 1081 4 2 2" xfId="3096"/>
    <cellStyle name="Normal 1081 4 3" xfId="2701"/>
    <cellStyle name="Normal 1081 5" xfId="2211"/>
    <cellStyle name="Normal 1081 5 2" xfId="2627"/>
    <cellStyle name="Normal 1081 5 2 2" xfId="3109"/>
    <cellStyle name="Normal 1081 5 3" xfId="2716"/>
    <cellStyle name="Normal 1081 6" xfId="2236"/>
    <cellStyle name="Normal 1081 6 2" xfId="2640"/>
    <cellStyle name="Normal 1081 6 2 2" xfId="3122"/>
    <cellStyle name="Normal 1081 6 3" xfId="2731"/>
    <cellStyle name="Normal 1081 7" xfId="2256"/>
    <cellStyle name="Normal 1081 7 2" xfId="2749"/>
    <cellStyle name="Normal 1081 8" xfId="3401"/>
    <cellStyle name="Normal 1081 8 2" xfId="4064"/>
    <cellStyle name="Normal 1081 9" xfId="3865"/>
    <cellStyle name="Normal 1082" xfId="2106"/>
    <cellStyle name="Normal 1082 2" xfId="2163"/>
    <cellStyle name="Normal 1082 2 2" xfId="2597"/>
    <cellStyle name="Normal 1082 2 2 2" xfId="3079"/>
    <cellStyle name="Normal 1082 2 3" xfId="2681"/>
    <cellStyle name="Normal 1082 3" xfId="2176"/>
    <cellStyle name="Normal 1082 3 2" xfId="2606"/>
    <cellStyle name="Normal 1082 3 2 2" xfId="3088"/>
    <cellStyle name="Normal 1082 3 3" xfId="2690"/>
    <cellStyle name="Normal 1082 4" xfId="2191"/>
    <cellStyle name="Normal 1082 4 2" xfId="2615"/>
    <cellStyle name="Normal 1082 4 2 2" xfId="3097"/>
    <cellStyle name="Normal 1082 4 3" xfId="2702"/>
    <cellStyle name="Normal 1082 5" xfId="2212"/>
    <cellStyle name="Normal 1082 5 2" xfId="2628"/>
    <cellStyle name="Normal 1082 5 2 2" xfId="3110"/>
    <cellStyle name="Normal 1082 5 3" xfId="2717"/>
    <cellStyle name="Normal 1082 6" xfId="2237"/>
    <cellStyle name="Normal 1082 6 2" xfId="2641"/>
    <cellStyle name="Normal 1082 6 2 2" xfId="3123"/>
    <cellStyle name="Normal 1082 6 3" xfId="2732"/>
    <cellStyle name="Normal 1082 7" xfId="2257"/>
    <cellStyle name="Normal 1082 7 2" xfId="2750"/>
    <cellStyle name="Normal 1082 8" xfId="3403"/>
    <cellStyle name="Normal 1082 8 2" xfId="4066"/>
    <cellStyle name="Normal 1082 9" xfId="3867"/>
    <cellStyle name="Normal 1083" xfId="2107"/>
    <cellStyle name="Normal 1083 2" xfId="2164"/>
    <cellStyle name="Normal 1083 2 2" xfId="2598"/>
    <cellStyle name="Normal 1083 2 2 2" xfId="3080"/>
    <cellStyle name="Normal 1083 2 3" xfId="2682"/>
    <cellStyle name="Normal 1083 3" xfId="2177"/>
    <cellStyle name="Normal 1083 3 2" xfId="2607"/>
    <cellStyle name="Normal 1083 3 2 2" xfId="3089"/>
    <cellStyle name="Normal 1083 3 3" xfId="2691"/>
    <cellStyle name="Normal 1083 4" xfId="2192"/>
    <cellStyle name="Normal 1083 4 2" xfId="2616"/>
    <cellStyle name="Normal 1083 4 2 2" xfId="3098"/>
    <cellStyle name="Normal 1083 4 3" xfId="2703"/>
    <cellStyle name="Normal 1083 5" xfId="2213"/>
    <cellStyle name="Normal 1083 5 2" xfId="2629"/>
    <cellStyle name="Normal 1083 5 2 2" xfId="3111"/>
    <cellStyle name="Normal 1083 5 3" xfId="2718"/>
    <cellStyle name="Normal 1083 6" xfId="2238"/>
    <cellStyle name="Normal 1083 6 2" xfId="2642"/>
    <cellStyle name="Normal 1083 6 2 2" xfId="3124"/>
    <cellStyle name="Normal 1083 6 3" xfId="2733"/>
    <cellStyle name="Normal 1083 7" xfId="2258"/>
    <cellStyle name="Normal 1083 7 2" xfId="2751"/>
    <cellStyle name="Normal 1083 8" xfId="3404"/>
    <cellStyle name="Normal 1083 8 2" xfId="4067"/>
    <cellStyle name="Normal 1083 9" xfId="3868"/>
    <cellStyle name="Normal 1084" xfId="2108"/>
    <cellStyle name="Normal 1084 2" xfId="2193"/>
    <cellStyle name="Normal 1084 2 2" xfId="2617"/>
    <cellStyle name="Normal 1084 2 2 2" xfId="3099"/>
    <cellStyle name="Normal 1084 2 3" xfId="2704"/>
    <cellStyle name="Normal 1084 3" xfId="2214"/>
    <cellStyle name="Normal 1084 3 2" xfId="2630"/>
    <cellStyle name="Normal 1084 3 2 2" xfId="3112"/>
    <cellStyle name="Normal 1084 3 3" xfId="2719"/>
    <cellStyle name="Normal 1084 4" xfId="2239"/>
    <cellStyle name="Normal 1084 4 2" xfId="2643"/>
    <cellStyle name="Normal 1084 4 2 2" xfId="3125"/>
    <cellStyle name="Normal 1084 4 3" xfId="2734"/>
    <cellStyle name="Normal 1084 5" xfId="2259"/>
    <cellStyle name="Normal 1084 5 2" xfId="2752"/>
    <cellStyle name="Normal 1084 6" xfId="3405"/>
    <cellStyle name="Normal 1084 6 2" xfId="4068"/>
    <cellStyle name="Normal 1084 7" xfId="3869"/>
    <cellStyle name="Normal 1085" xfId="2110"/>
    <cellStyle name="Normal 1085 2" xfId="2194"/>
    <cellStyle name="Normal 1085 2 2" xfId="2618"/>
    <cellStyle name="Normal 1085 2 2 2" xfId="3100"/>
    <cellStyle name="Normal 1085 2 3" xfId="2705"/>
    <cellStyle name="Normal 1085 3" xfId="2215"/>
    <cellStyle name="Normal 1085 3 2" xfId="2631"/>
    <cellStyle name="Normal 1085 3 2 2" xfId="3113"/>
    <cellStyle name="Normal 1085 3 3" xfId="2720"/>
    <cellStyle name="Normal 1085 4" xfId="2240"/>
    <cellStyle name="Normal 1085 4 2" xfId="2644"/>
    <cellStyle name="Normal 1085 4 2 2" xfId="3126"/>
    <cellStyle name="Normal 1085 4 3" xfId="2735"/>
    <cellStyle name="Normal 1085 5" xfId="2260"/>
    <cellStyle name="Normal 1085 5 2" xfId="2753"/>
    <cellStyle name="Normal 1085 6" xfId="3407"/>
    <cellStyle name="Normal 1085 6 2" xfId="4070"/>
    <cellStyle name="Normal 1085 7" xfId="3871"/>
    <cellStyle name="Normal 1086" xfId="2109"/>
    <cellStyle name="Normal 1086 2" xfId="2195"/>
    <cellStyle name="Normal 1086 2 2" xfId="2619"/>
    <cellStyle name="Normal 1086 2 2 2" xfId="3101"/>
    <cellStyle name="Normal 1086 2 3" xfId="2706"/>
    <cellStyle name="Normal 1086 3" xfId="2216"/>
    <cellStyle name="Normal 1086 3 2" xfId="2632"/>
    <cellStyle name="Normal 1086 3 2 2" xfId="3114"/>
    <cellStyle name="Normal 1086 3 3" xfId="2721"/>
    <cellStyle name="Normal 1086 4" xfId="2241"/>
    <cellStyle name="Normal 1086 4 2" xfId="2645"/>
    <cellStyle name="Normal 1086 4 2 2" xfId="3127"/>
    <cellStyle name="Normal 1086 4 3" xfId="2736"/>
    <cellStyle name="Normal 1086 5" xfId="2261"/>
    <cellStyle name="Normal 1086 5 2" xfId="2754"/>
    <cellStyle name="Normal 1086 6" xfId="3406"/>
    <cellStyle name="Normal 1086 6 2" xfId="4069"/>
    <cellStyle name="Normal 1086 7" xfId="3870"/>
    <cellStyle name="Normal 1087" xfId="2116"/>
    <cellStyle name="Normal 1087 2" xfId="2196"/>
    <cellStyle name="Normal 1087 2 2" xfId="2620"/>
    <cellStyle name="Normal 1087 2 2 2" xfId="3102"/>
    <cellStyle name="Normal 1087 2 3" xfId="2707"/>
    <cellStyle name="Normal 1087 3" xfId="2217"/>
    <cellStyle name="Normal 1087 3 2" xfId="2633"/>
    <cellStyle name="Normal 1087 3 2 2" xfId="3115"/>
    <cellStyle name="Normal 1087 3 3" xfId="2722"/>
    <cellStyle name="Normal 1087 4" xfId="2242"/>
    <cellStyle name="Normal 1087 4 2" xfId="2646"/>
    <cellStyle name="Normal 1087 4 2 2" xfId="3128"/>
    <cellStyle name="Normal 1087 4 3" xfId="2737"/>
    <cellStyle name="Normal 1087 5" xfId="2262"/>
    <cellStyle name="Normal 1087 5 2" xfId="2755"/>
    <cellStyle name="Normal 1087 6" xfId="3408"/>
    <cellStyle name="Normal 1087 6 2" xfId="4071"/>
    <cellStyle name="Normal 1087 7" xfId="3872"/>
    <cellStyle name="Normal 1088" xfId="2117"/>
    <cellStyle name="Normal 1088 2" xfId="2218"/>
    <cellStyle name="Normal 1088 3" xfId="3409"/>
    <cellStyle name="Normal 1088 3 2" xfId="4072"/>
    <cellStyle name="Normal 1088 4" xfId="3873"/>
    <cellStyle name="Normal 1089" xfId="2118"/>
    <cellStyle name="Normal 1089 2" xfId="2219"/>
    <cellStyle name="Normal 1089 3" xfId="3410"/>
    <cellStyle name="Normal 1089 3 2" xfId="4073"/>
    <cellStyle name="Normal 1089 4" xfId="3874"/>
    <cellStyle name="Normal 109" xfId="1108"/>
    <cellStyle name="Normal 1090" xfId="2138"/>
    <cellStyle name="Normal 1090 2" xfId="2220"/>
    <cellStyle name="Normal 1090 3" xfId="3412"/>
    <cellStyle name="Normal 1090 3 2" xfId="4074"/>
    <cellStyle name="Normal 1090 4" xfId="3875"/>
    <cellStyle name="Normal 1091" xfId="2139"/>
    <cellStyle name="Normal 1091 2" xfId="2221"/>
    <cellStyle name="Normal 1091 3" xfId="3413"/>
    <cellStyle name="Normal 1091 3 2" xfId="4075"/>
    <cellStyle name="Normal 1091 4" xfId="3876"/>
    <cellStyle name="Normal 1092" xfId="2140"/>
    <cellStyle name="Normal 1092 2" xfId="2222"/>
    <cellStyle name="Normal 1092 3" xfId="3414"/>
    <cellStyle name="Normal 1092 3 2" xfId="4076"/>
    <cellStyle name="Normal 1092 4" xfId="3877"/>
    <cellStyle name="Normal 1093" xfId="2141"/>
    <cellStyle name="Normal 1093 2" xfId="2223"/>
    <cellStyle name="Normal 1093 3" xfId="3415"/>
    <cellStyle name="Normal 1093 3 2" xfId="4077"/>
    <cellStyle name="Normal 1093 4" xfId="3878"/>
    <cellStyle name="Normal 1094" xfId="2142"/>
    <cellStyle name="Normal 1094 2" xfId="2224"/>
    <cellStyle name="Normal 1094 3" xfId="2588"/>
    <cellStyle name="Normal 1094 3 2" xfId="3070"/>
    <cellStyle name="Normal 1094 4" xfId="2669"/>
    <cellStyle name="Normal 1095" xfId="2143"/>
    <cellStyle name="Normal 1095 2" xfId="2225"/>
    <cellStyle name="Normal 1095 3" xfId="2589"/>
    <cellStyle name="Normal 1095 3 2" xfId="3071"/>
    <cellStyle name="Normal 1095 4" xfId="2670"/>
    <cellStyle name="Normal 1096" xfId="2144"/>
    <cellStyle name="Normal 1096 2" xfId="2263"/>
    <cellStyle name="Normal 1096 2 2" xfId="2756"/>
    <cellStyle name="Normal 1096 3" xfId="2671"/>
    <cellStyle name="Normal 1097" xfId="2145"/>
    <cellStyle name="Normal 1097 2" xfId="2264"/>
    <cellStyle name="Normal 1097 2 2" xfId="2757"/>
    <cellStyle name="Normal 1097 3" xfId="2672"/>
    <cellStyle name="Normal 1098" xfId="2146"/>
    <cellStyle name="Normal 1098 2" xfId="2265"/>
    <cellStyle name="Normal 1098 2 2" xfId="2758"/>
    <cellStyle name="Normal 1098 3" xfId="3416"/>
    <cellStyle name="Normal 1098 3 2" xfId="4078"/>
    <cellStyle name="Normal 1098 4" xfId="3879"/>
    <cellStyle name="Normal 1099" xfId="2147"/>
    <cellStyle name="Normal 1099 2" xfId="2269"/>
    <cellStyle name="Normal 1099 2 2" xfId="2759"/>
    <cellStyle name="Normal 1099 3" xfId="3417"/>
    <cellStyle name="Normal 1099 3 2" xfId="4079"/>
    <cellStyle name="Normal 1099 4" xfId="3880"/>
    <cellStyle name="Normal 11" xfId="12"/>
    <cellStyle name="Normal 11 2" xfId="399"/>
    <cellStyle name="Normal 11 2 2" xfId="3589"/>
    <cellStyle name="Normal 11 3" xfId="401"/>
    <cellStyle name="Normal 11 3 2" xfId="3594"/>
    <cellStyle name="Normal 11 4" xfId="355"/>
    <cellStyle name="Normal 11 5" xfId="971"/>
    <cellStyle name="Normal 11 6" xfId="3171"/>
    <cellStyle name="Normal 110" xfId="1109"/>
    <cellStyle name="Normal 1100" xfId="2148"/>
    <cellStyle name="Normal 1100 2" xfId="2270"/>
    <cellStyle name="Normal 1100 2 2" xfId="2760"/>
    <cellStyle name="Normal 1100 3" xfId="3418"/>
    <cellStyle name="Normal 1100 3 2" xfId="4080"/>
    <cellStyle name="Normal 1100 4" xfId="3881"/>
    <cellStyle name="Normal 1101" xfId="2149"/>
    <cellStyle name="Normal 1101 2" xfId="2271"/>
    <cellStyle name="Normal 1101 2 2" xfId="2761"/>
    <cellStyle name="Normal 1101 3" xfId="2673"/>
    <cellStyle name="Normal 1102" xfId="528"/>
    <cellStyle name="Normal 1102 2" xfId="2272"/>
    <cellStyle name="Normal 1102 2 2" xfId="2762"/>
    <cellStyle name="Normal 1102 3" xfId="2165"/>
    <cellStyle name="Normal 1102 3 2" xfId="3419"/>
    <cellStyle name="Normal 1102 3 2 2" xfId="4081"/>
    <cellStyle name="Normal 1102 3 3" xfId="3882"/>
    <cellStyle name="Normal 1102 4" xfId="3276"/>
    <cellStyle name="Normal 1102 4 2" xfId="3973"/>
    <cellStyle name="Normal 1102 5" xfId="3766"/>
    <cellStyle name="Normal 1103" xfId="526"/>
    <cellStyle name="Normal 1103 2" xfId="2273"/>
    <cellStyle name="Normal 1103 2 2" xfId="2763"/>
    <cellStyle name="Normal 1103 3" xfId="2166"/>
    <cellStyle name="Normal 1103 3 2" xfId="3420"/>
    <cellStyle name="Normal 1103 3 2 2" xfId="4082"/>
    <cellStyle name="Normal 1103 3 3" xfId="3883"/>
    <cellStyle name="Normal 1103 4" xfId="3279"/>
    <cellStyle name="Normal 1103 4 2" xfId="3976"/>
    <cellStyle name="Normal 1103 5" xfId="3765"/>
    <cellStyle name="Normal 1104" xfId="2167"/>
    <cellStyle name="Normal 1104 2" xfId="2274"/>
    <cellStyle name="Normal 1104 2 2" xfId="2764"/>
    <cellStyle name="Normal 1104 3" xfId="3421"/>
    <cellStyle name="Normal 1104 3 2" xfId="4083"/>
    <cellStyle name="Normal 1104 4" xfId="3884"/>
    <cellStyle name="Normal 1105" xfId="532"/>
    <cellStyle name="Normal 1105 2" xfId="2275"/>
    <cellStyle name="Normal 1105 2 2" xfId="2765"/>
    <cellStyle name="Normal 1105 3" xfId="2168"/>
    <cellStyle name="Normal 1105 3 2" xfId="3422"/>
    <cellStyle name="Normal 1105 3 2 2" xfId="4084"/>
    <cellStyle name="Normal 1105 3 3" xfId="3885"/>
    <cellStyle name="Normal 1105 4" xfId="3278"/>
    <cellStyle name="Normal 1105 4 2" xfId="3975"/>
    <cellStyle name="Normal 1105 5" xfId="3767"/>
    <cellStyle name="Normal 1106" xfId="2178"/>
    <cellStyle name="Normal 1106 2" xfId="2276"/>
    <cellStyle name="Normal 1106 2 2" xfId="2766"/>
    <cellStyle name="Normal 1106 3" xfId="2692"/>
    <cellStyle name="Normal 1107" xfId="2179"/>
    <cellStyle name="Normal 1107 2" xfId="2277"/>
    <cellStyle name="Normal 1107 2 2" xfId="2767"/>
    <cellStyle name="Normal 1107 3" xfId="2693"/>
    <cellStyle name="Normal 1108" xfId="2180"/>
    <cellStyle name="Normal 1108 2" xfId="2278"/>
    <cellStyle name="Normal 1108 2 2" xfId="2768"/>
    <cellStyle name="Normal 1108 3" xfId="2694"/>
    <cellStyle name="Normal 1109" xfId="2181"/>
    <cellStyle name="Normal 1109 2" xfId="2279"/>
    <cellStyle name="Normal 1109 2 2" xfId="2769"/>
    <cellStyle name="Normal 1109 3" xfId="3423"/>
    <cellStyle name="Normal 1109 3 2" xfId="4085"/>
    <cellStyle name="Normal 1109 4" xfId="3886"/>
    <cellStyle name="Normal 111" xfId="1110"/>
    <cellStyle name="Normal 1110" xfId="2182"/>
    <cellStyle name="Normal 1110 2" xfId="2280"/>
    <cellStyle name="Normal 1110 2 2" xfId="2770"/>
    <cellStyle name="Normal 1110 3" xfId="3424"/>
    <cellStyle name="Normal 1110 3 2" xfId="4086"/>
    <cellStyle name="Normal 1110 4" xfId="3887"/>
    <cellStyle name="Normal 1111" xfId="2183"/>
    <cellStyle name="Normal 1111 2" xfId="2281"/>
    <cellStyle name="Normal 1111 2 2" xfId="2771"/>
    <cellStyle name="Normal 1111 3" xfId="3425"/>
    <cellStyle name="Normal 1111 3 2" xfId="4087"/>
    <cellStyle name="Normal 1111 4" xfId="3888"/>
    <cellStyle name="Normal 1112" xfId="2197"/>
    <cellStyle name="Normal 1112 2" xfId="2282"/>
    <cellStyle name="Normal 1112 2 2" xfId="2772"/>
    <cellStyle name="Normal 1112 3" xfId="3426"/>
    <cellStyle name="Normal 1112 3 2" xfId="4088"/>
    <cellStyle name="Normal 1112 4" xfId="3889"/>
    <cellStyle name="Normal 1113" xfId="2198"/>
    <cellStyle name="Normal 1113 2" xfId="2283"/>
    <cellStyle name="Normal 1113 2 2" xfId="2773"/>
    <cellStyle name="Normal 1113 3" xfId="3427"/>
    <cellStyle name="Normal 1113 3 2" xfId="4089"/>
    <cellStyle name="Normal 1113 4" xfId="3890"/>
    <cellStyle name="Normal 1114" xfId="2199"/>
    <cellStyle name="Normal 1114 2" xfId="2284"/>
    <cellStyle name="Normal 1114 2 2" xfId="2774"/>
    <cellStyle name="Normal 1114 3" xfId="3428"/>
    <cellStyle name="Normal 1114 3 2" xfId="4090"/>
    <cellStyle name="Normal 1114 4" xfId="3891"/>
    <cellStyle name="Normal 1115" xfId="2200"/>
    <cellStyle name="Normal 1115 2" xfId="2285"/>
    <cellStyle name="Normal 1115 2 2" xfId="2775"/>
    <cellStyle name="Normal 1115 3" xfId="3429"/>
    <cellStyle name="Normal 1115 3 2" xfId="4091"/>
    <cellStyle name="Normal 1115 4" xfId="3892"/>
    <cellStyle name="Normal 1116" xfId="2201"/>
    <cellStyle name="Normal 1116 2" xfId="2286"/>
    <cellStyle name="Normal 1116 2 2" xfId="2776"/>
    <cellStyle name="Normal 1116 3" xfId="3430"/>
    <cellStyle name="Normal 1116 3 2" xfId="4092"/>
    <cellStyle name="Normal 1116 4" xfId="3893"/>
    <cellStyle name="Normal 1117" xfId="2202"/>
    <cellStyle name="Normal 1117 2" xfId="2287"/>
    <cellStyle name="Normal 1117 2 2" xfId="2777"/>
    <cellStyle name="Normal 1117 3" xfId="3431"/>
    <cellStyle name="Normal 1117 3 2" xfId="4093"/>
    <cellStyle name="Normal 1117 4" xfId="3894"/>
    <cellStyle name="Normal 1118" xfId="2204"/>
    <cellStyle name="Normal 1118 2" xfId="2288"/>
    <cellStyle name="Normal 1118 2 2" xfId="2778"/>
    <cellStyle name="Normal 1118 3" xfId="2709"/>
    <cellStyle name="Normal 1119" xfId="2203"/>
    <cellStyle name="Normal 1119 2" xfId="2289"/>
    <cellStyle name="Normal 1119 2 2" xfId="2779"/>
    <cellStyle name="Normal 1119 3" xfId="2708"/>
    <cellStyle name="Normal 112" xfId="1111"/>
    <cellStyle name="Normal 1120" xfId="536"/>
    <cellStyle name="Normal 1120 2" xfId="2290"/>
    <cellStyle name="Normal 1120 2 2" xfId="2780"/>
    <cellStyle name="Normal 1120 3" xfId="3283"/>
    <cellStyle name="Normal 1120 3 2" xfId="3980"/>
    <cellStyle name="Normal 1120 4" xfId="3769"/>
    <cellStyle name="Normal 1121" xfId="2227"/>
    <cellStyle name="Normal 1121 2" xfId="2291"/>
    <cellStyle name="Normal 1121 2 2" xfId="2781"/>
    <cellStyle name="Normal 1121 3" xfId="3433"/>
    <cellStyle name="Normal 1121 3 2" xfId="4095"/>
    <cellStyle name="Normal 1121 4" xfId="3896"/>
    <cellStyle name="Normal 1122" xfId="534"/>
    <cellStyle name="Normal 1122 2" xfId="2292"/>
    <cellStyle name="Normal 1122 2 2" xfId="2782"/>
    <cellStyle name="Normal 1122 3" xfId="3280"/>
    <cellStyle name="Normal 1122 3 2" xfId="3977"/>
    <cellStyle name="Normal 1122 4" xfId="3768"/>
    <cellStyle name="Normal 1123" xfId="540"/>
    <cellStyle name="Normal 1123 2" xfId="2293"/>
    <cellStyle name="Normal 1123 2 2" xfId="2783"/>
    <cellStyle name="Normal 1123 3" xfId="3285"/>
    <cellStyle name="Normal 1123 3 2" xfId="3982"/>
    <cellStyle name="Normal 1123 4" xfId="3772"/>
    <cellStyle name="Normal 1124" xfId="2243"/>
    <cellStyle name="Normal 1124 2" xfId="2294"/>
    <cellStyle name="Normal 1124 2 2" xfId="2784"/>
    <cellStyle name="Normal 1124 3" xfId="3435"/>
    <cellStyle name="Normal 1124 3 2" xfId="4096"/>
    <cellStyle name="Normal 1124 4" xfId="3897"/>
    <cellStyle name="Normal 1125" xfId="2226"/>
    <cellStyle name="Normal 1125 2" xfId="2295"/>
    <cellStyle name="Normal 1125 2 2" xfId="2785"/>
    <cellStyle name="Normal 1125 3" xfId="3432"/>
    <cellStyle name="Normal 1125 3 2" xfId="4094"/>
    <cellStyle name="Normal 1125 4" xfId="3895"/>
    <cellStyle name="Normal 1126" xfId="2228"/>
    <cellStyle name="Normal 1126 2" xfId="2296"/>
    <cellStyle name="Normal 1126 2 2" xfId="2786"/>
    <cellStyle name="Normal 1126 3" xfId="2723"/>
    <cellStyle name="Normal 1127" xfId="2229"/>
    <cellStyle name="Normal 1127 2" xfId="2297"/>
    <cellStyle name="Normal 1127 2 2" xfId="2787"/>
    <cellStyle name="Normal 1127 3" xfId="2724"/>
    <cellStyle name="Normal 1128" xfId="2244"/>
    <cellStyle name="Normal 1128 2" xfId="2298"/>
    <cellStyle name="Normal 1128 2 2" xfId="2788"/>
    <cellStyle name="Normal 1128 3" xfId="2738"/>
    <cellStyle name="Normal 1129" xfId="2245"/>
    <cellStyle name="Normal 1129 2" xfId="2299"/>
    <cellStyle name="Normal 1129 2 2" xfId="2789"/>
    <cellStyle name="Normal 1129 3" xfId="2739"/>
    <cellStyle name="Normal 113" xfId="1112"/>
    <cellStyle name="Normal 1130" xfId="2246"/>
    <cellStyle name="Normal 1130 2" xfId="2300"/>
    <cellStyle name="Normal 1130 2 2" xfId="2790"/>
    <cellStyle name="Normal 1130 3" xfId="2740"/>
    <cellStyle name="Normal 1131" xfId="2247"/>
    <cellStyle name="Normal 1131 2" xfId="2301"/>
    <cellStyle name="Normal 1131 2 2" xfId="2791"/>
    <cellStyle name="Normal 1131 3" xfId="2741"/>
    <cellStyle name="Normal 1132" xfId="2248"/>
    <cellStyle name="Normal 1132 2" xfId="2302"/>
    <cellStyle name="Normal 1132 2 2" xfId="2792"/>
    <cellStyle name="Normal 1132 3" xfId="2742"/>
    <cellStyle name="Normal 1133" xfId="538"/>
    <cellStyle name="Normal 1133 2" xfId="2303"/>
    <cellStyle name="Normal 1133 2 2" xfId="2793"/>
    <cellStyle name="Normal 1133 3" xfId="3282"/>
    <cellStyle name="Normal 1133 3 2" xfId="3979"/>
    <cellStyle name="Normal 1133 4" xfId="3770"/>
    <cellStyle name="Normal 1134" xfId="545"/>
    <cellStyle name="Normal 1134 2" xfId="2304"/>
    <cellStyle name="Normal 1134 2 2" xfId="2794"/>
    <cellStyle name="Normal 1134 3" xfId="3287"/>
    <cellStyle name="Normal 1134 3 2" xfId="3984"/>
    <cellStyle name="Normal 1134 4" xfId="3777"/>
    <cellStyle name="Normal 1135" xfId="543"/>
    <cellStyle name="Normal 1135 2" xfId="2305"/>
    <cellStyle name="Normal 1135 2 2" xfId="2795"/>
    <cellStyle name="Normal 1135 3" xfId="3284"/>
    <cellStyle name="Normal 1135 3 2" xfId="3981"/>
    <cellStyle name="Normal 1135 4" xfId="3775"/>
    <cellStyle name="Normal 1136" xfId="2249"/>
    <cellStyle name="Normal 1136 2" xfId="2306"/>
    <cellStyle name="Normal 1136 2 2" xfId="2796"/>
    <cellStyle name="Normal 1136 3" xfId="3436"/>
    <cellStyle name="Normal 1136 3 2" xfId="4097"/>
    <cellStyle name="Normal 1136 4" xfId="3898"/>
    <cellStyle name="Normal 1137" xfId="2307"/>
    <cellStyle name="Normal 1137 2" xfId="2797"/>
    <cellStyle name="Normal 1138" xfId="2308"/>
    <cellStyle name="Normal 1138 2" xfId="2798"/>
    <cellStyle name="Normal 1139" xfId="2309"/>
    <cellStyle name="Normal 1139 2" xfId="2799"/>
    <cellStyle name="Normal 114" xfId="1113"/>
    <cellStyle name="Normal 1140" xfId="2310"/>
    <cellStyle name="Normal 1140 2" xfId="2800"/>
    <cellStyle name="Normal 1141" xfId="2311"/>
    <cellStyle name="Normal 1141 2" xfId="2801"/>
    <cellStyle name="Normal 1142" xfId="2312"/>
    <cellStyle name="Normal 1142 2" xfId="2802"/>
    <cellStyle name="Normal 1143" xfId="2313"/>
    <cellStyle name="Normal 1143 2" xfId="2803"/>
    <cellStyle name="Normal 1144" xfId="2314"/>
    <cellStyle name="Normal 1144 2" xfId="2804"/>
    <cellStyle name="Normal 1145" xfId="2315"/>
    <cellStyle name="Normal 1145 2" xfId="2805"/>
    <cellStyle name="Normal 1146" xfId="2316"/>
    <cellStyle name="Normal 1146 2" xfId="2806"/>
    <cellStyle name="Normal 1147" xfId="2317"/>
    <cellStyle name="Normal 1147 2" xfId="2807"/>
    <cellStyle name="Normal 1148" xfId="2318"/>
    <cellStyle name="Normal 1148 2" xfId="2808"/>
    <cellStyle name="Normal 1149" xfId="2319"/>
    <cellStyle name="Normal 1149 2" xfId="2809"/>
    <cellStyle name="Normal 115" xfId="1114"/>
    <cellStyle name="Normal 1150" xfId="2320"/>
    <cellStyle name="Normal 1150 2" xfId="2810"/>
    <cellStyle name="Normal 1151" xfId="2321"/>
    <cellStyle name="Normal 1151 2" xfId="2811"/>
    <cellStyle name="Normal 1152" xfId="2322"/>
    <cellStyle name="Normal 1152 2" xfId="2812"/>
    <cellStyle name="Normal 1153" xfId="2323"/>
    <cellStyle name="Normal 1153 2" xfId="2813"/>
    <cellStyle name="Normal 1154" xfId="2324"/>
    <cellStyle name="Normal 1154 2" xfId="2814"/>
    <cellStyle name="Normal 1155" xfId="2325"/>
    <cellStyle name="Normal 1155 2" xfId="2815"/>
    <cellStyle name="Normal 1156" xfId="2326"/>
    <cellStyle name="Normal 1156 2" xfId="2816"/>
    <cellStyle name="Normal 1157" xfId="2327"/>
    <cellStyle name="Normal 1157 2" xfId="2817"/>
    <cellStyle name="Normal 1158" xfId="2328"/>
    <cellStyle name="Normal 1158 2" xfId="2818"/>
    <cellStyle name="Normal 1159" xfId="2329"/>
    <cellStyle name="Normal 1159 2" xfId="2819"/>
    <cellStyle name="Normal 116" xfId="1115"/>
    <cellStyle name="Normal 1160" xfId="2330"/>
    <cellStyle name="Normal 1160 2" xfId="2820"/>
    <cellStyle name="Normal 1161" xfId="2331"/>
    <cellStyle name="Normal 1161 2" xfId="2821"/>
    <cellStyle name="Normal 1162" xfId="2332"/>
    <cellStyle name="Normal 1162 2" xfId="2822"/>
    <cellStyle name="Normal 1163" xfId="2333"/>
    <cellStyle name="Normal 1163 2" xfId="2823"/>
    <cellStyle name="Normal 1164" xfId="2334"/>
    <cellStyle name="Normal 1164 2" xfId="2824"/>
    <cellStyle name="Normal 1165" xfId="2335"/>
    <cellStyle name="Normal 1165 2" xfId="2825"/>
    <cellStyle name="Normal 1166" xfId="2336"/>
    <cellStyle name="Normal 1166 2" xfId="2826"/>
    <cellStyle name="Normal 1167" xfId="2337"/>
    <cellStyle name="Normal 1167 2" xfId="2827"/>
    <cellStyle name="Normal 1168" xfId="2338"/>
    <cellStyle name="Normal 1168 2" xfId="2828"/>
    <cellStyle name="Normal 1169" xfId="2339"/>
    <cellStyle name="Normal 1169 2" xfId="2829"/>
    <cellStyle name="Normal 117" xfId="1116"/>
    <cellStyle name="Normal 1170" xfId="2340"/>
    <cellStyle name="Normal 1170 2" xfId="2830"/>
    <cellStyle name="Normal 1171" xfId="2341"/>
    <cellStyle name="Normal 1171 2" xfId="2831"/>
    <cellStyle name="Normal 1172" xfId="2342"/>
    <cellStyle name="Normal 1172 2" xfId="2832"/>
    <cellStyle name="Normal 1173" xfId="2343"/>
    <cellStyle name="Normal 1173 2" xfId="2833"/>
    <cellStyle name="Normal 1174" xfId="2344"/>
    <cellStyle name="Normal 1174 2" xfId="2834"/>
    <cellStyle name="Normal 1175" xfId="2345"/>
    <cellStyle name="Normal 1175 2" xfId="2835"/>
    <cellStyle name="Normal 1176" xfId="2346"/>
    <cellStyle name="Normal 1176 2" xfId="2836"/>
    <cellStyle name="Normal 1177" xfId="2347"/>
    <cellStyle name="Normal 1177 2" xfId="2837"/>
    <cellStyle name="Normal 1178" xfId="2348"/>
    <cellStyle name="Normal 1178 2" xfId="2838"/>
    <cellStyle name="Normal 1179" xfId="2349"/>
    <cellStyle name="Normal 1179 2" xfId="2839"/>
    <cellStyle name="Normal 118" xfId="1117"/>
    <cellStyle name="Normal 1180" xfId="2350"/>
    <cellStyle name="Normal 1180 2" xfId="2840"/>
    <cellStyle name="Normal 1181" xfId="2351"/>
    <cellStyle name="Normal 1181 2" xfId="2841"/>
    <cellStyle name="Normal 1182" xfId="2352"/>
    <cellStyle name="Normal 1182 2" xfId="2842"/>
    <cellStyle name="Normal 1183" xfId="547"/>
    <cellStyle name="Normal 1183 2" xfId="2353"/>
    <cellStyle name="Normal 1183 2 2" xfId="2843"/>
    <cellStyle name="Normal 1183 3" xfId="3288"/>
    <cellStyle name="Normal 1183 3 2" xfId="3985"/>
    <cellStyle name="Normal 1183 4" xfId="3778"/>
    <cellStyle name="Normal 1184" xfId="539"/>
    <cellStyle name="Normal 1184 2" xfId="2354"/>
    <cellStyle name="Normal 1184 2 2" xfId="2844"/>
    <cellStyle name="Normal 1184 3" xfId="3286"/>
    <cellStyle name="Normal 1184 3 2" xfId="3983"/>
    <cellStyle name="Normal 1184 4" xfId="3771"/>
    <cellStyle name="Normal 1185" xfId="2355"/>
    <cellStyle name="Normal 1185 2" xfId="2845"/>
    <cellStyle name="Normal 1186" xfId="2356"/>
    <cellStyle name="Normal 1186 2" xfId="2846"/>
    <cellStyle name="Normal 1187" xfId="2357"/>
    <cellStyle name="Normal 1187 2" xfId="2847"/>
    <cellStyle name="Normal 1188" xfId="2358"/>
    <cellStyle name="Normal 1188 2" xfId="2848"/>
    <cellStyle name="Normal 1189" xfId="2359"/>
    <cellStyle name="Normal 1189 2" xfId="2849"/>
    <cellStyle name="Normal 119" xfId="1118"/>
    <cellStyle name="Normal 1190" xfId="2360"/>
    <cellStyle name="Normal 1190 2" xfId="2850"/>
    <cellStyle name="Normal 1191" xfId="2361"/>
    <cellStyle name="Normal 1191 2" xfId="2851"/>
    <cellStyle name="Normal 1192" xfId="2362"/>
    <cellStyle name="Normal 1192 2" xfId="2852"/>
    <cellStyle name="Normal 1193" xfId="2363"/>
    <cellStyle name="Normal 1193 2" xfId="2853"/>
    <cellStyle name="Normal 1194" xfId="2364"/>
    <cellStyle name="Normal 1194 2" xfId="2854"/>
    <cellStyle name="Normal 1195" xfId="2365"/>
    <cellStyle name="Normal 1195 2" xfId="2855"/>
    <cellStyle name="Normal 1196" xfId="2366"/>
    <cellStyle name="Normal 1196 2" xfId="2856"/>
    <cellStyle name="Normal 1197" xfId="2367"/>
    <cellStyle name="Normal 1197 2" xfId="2857"/>
    <cellStyle name="Normal 1198" xfId="2368"/>
    <cellStyle name="Normal 1198 2" xfId="2858"/>
    <cellStyle name="Normal 1199" xfId="2369"/>
    <cellStyle name="Normal 1199 2" xfId="2859"/>
    <cellStyle name="Normal 12" xfId="6"/>
    <cellStyle name="Normal 12 2" xfId="405"/>
    <cellStyle name="Normal 12 2 2" xfId="3590"/>
    <cellStyle name="Normal 12 2 3" xfId="3574"/>
    <cellStyle name="Normal 12 3" xfId="972"/>
    <cellStyle name="Normal 12 3 2" xfId="3595"/>
    <cellStyle name="Normal 12 3 3" xfId="3583"/>
    <cellStyle name="Normal 12 4" xfId="3586"/>
    <cellStyle name="Normal 120" xfId="1119"/>
    <cellStyle name="Normal 1200" xfId="2370"/>
    <cellStyle name="Normal 1200 2" xfId="2860"/>
    <cellStyle name="Normal 1201" xfId="2371"/>
    <cellStyle name="Normal 1201 2" xfId="2861"/>
    <cellStyle name="Normal 1202" xfId="2372"/>
    <cellStyle name="Normal 1202 2" xfId="2862"/>
    <cellStyle name="Normal 1203" xfId="2373"/>
    <cellStyle name="Normal 1203 2" xfId="2863"/>
    <cellStyle name="Normal 1204" xfId="2374"/>
    <cellStyle name="Normal 1204 2" xfId="2864"/>
    <cellStyle name="Normal 1205" xfId="2375"/>
    <cellStyle name="Normal 1205 2" xfId="2865"/>
    <cellStyle name="Normal 1206" xfId="2376"/>
    <cellStyle name="Normal 1206 2" xfId="2866"/>
    <cellStyle name="Normal 1207" xfId="2377"/>
    <cellStyle name="Normal 1207 2" xfId="2867"/>
    <cellStyle name="Normal 1208" xfId="2378"/>
    <cellStyle name="Normal 1208 2" xfId="2868"/>
    <cellStyle name="Normal 1209" xfId="2379"/>
    <cellStyle name="Normal 1209 2" xfId="2869"/>
    <cellStyle name="Normal 121" xfId="1120"/>
    <cellStyle name="Normal 1210" xfId="2380"/>
    <cellStyle name="Normal 1210 2" xfId="2870"/>
    <cellStyle name="Normal 1211" xfId="2381"/>
    <cellStyle name="Normal 1211 2" xfId="2871"/>
    <cellStyle name="Normal 1212" xfId="2382"/>
    <cellStyle name="Normal 1212 2" xfId="2872"/>
    <cellStyle name="Normal 1213" xfId="2383"/>
    <cellStyle name="Normal 1213 2" xfId="2873"/>
    <cellStyle name="Normal 1214" xfId="2384"/>
    <cellStyle name="Normal 1214 2" xfId="2874"/>
    <cellStyle name="Normal 1215" xfId="2385"/>
    <cellStyle name="Normal 1215 2" xfId="2875"/>
    <cellStyle name="Normal 1216" xfId="2386"/>
    <cellStyle name="Normal 1216 2" xfId="2876"/>
    <cellStyle name="Normal 1217" xfId="2387"/>
    <cellStyle name="Normal 1217 2" xfId="2877"/>
    <cellStyle name="Normal 1218" xfId="2388"/>
    <cellStyle name="Normal 1218 2" xfId="2878"/>
    <cellStyle name="Normal 1219" xfId="2389"/>
    <cellStyle name="Normal 1219 2" xfId="2879"/>
    <cellStyle name="Normal 122" xfId="1121"/>
    <cellStyle name="Normal 1220" xfId="2390"/>
    <cellStyle name="Normal 1220 2" xfId="2880"/>
    <cellStyle name="Normal 1221" xfId="2391"/>
    <cellStyle name="Normal 1222" xfId="2392"/>
    <cellStyle name="Normal 1223" xfId="2393"/>
    <cellStyle name="Normal 1224" xfId="2394"/>
    <cellStyle name="Normal 1224 2" xfId="2881"/>
    <cellStyle name="Normal 1225" xfId="2395"/>
    <cellStyle name="Normal 1225 2" xfId="2882"/>
    <cellStyle name="Normal 1226" xfId="2396"/>
    <cellStyle name="Normal 1226 2" xfId="2883"/>
    <cellStyle name="Normal 1227" xfId="2397"/>
    <cellStyle name="Normal 1227 2" xfId="2884"/>
    <cellStyle name="Normal 1228" xfId="2398"/>
    <cellStyle name="Normal 1228 2" xfId="2885"/>
    <cellStyle name="Normal 1229" xfId="551"/>
    <cellStyle name="Normal 1229 2" xfId="2399"/>
    <cellStyle name="Normal 1229 2 2" xfId="2886"/>
    <cellStyle name="Normal 1229 3" xfId="3290"/>
    <cellStyle name="Normal 1229 3 2" xfId="3987"/>
    <cellStyle name="Normal 1229 4" xfId="3781"/>
    <cellStyle name="Normal 123" xfId="1122"/>
    <cellStyle name="Normal 1230" xfId="549"/>
    <cellStyle name="Normal 1230 2" xfId="2400"/>
    <cellStyle name="Normal 1230 2 2" xfId="2887"/>
    <cellStyle name="Normal 1230 3" xfId="3289"/>
    <cellStyle name="Normal 1230 3 2" xfId="3986"/>
    <cellStyle name="Normal 1230 4" xfId="3779"/>
    <cellStyle name="Normal 1231" xfId="553"/>
    <cellStyle name="Normal 1231 2" xfId="2401"/>
    <cellStyle name="Normal 1231 2 2" xfId="2888"/>
    <cellStyle name="Normal 1231 3" xfId="3293"/>
    <cellStyle name="Normal 1231 3 2" xfId="3990"/>
    <cellStyle name="Normal 1231 4" xfId="3783"/>
    <cellStyle name="Normal 1232" xfId="2402"/>
    <cellStyle name="Normal 1232 2" xfId="2889"/>
    <cellStyle name="Normal 1233" xfId="2403"/>
    <cellStyle name="Normal 1233 2" xfId="2890"/>
    <cellStyle name="Normal 1234" xfId="2404"/>
    <cellStyle name="Normal 1234 2" xfId="2891"/>
    <cellStyle name="Normal 1235" xfId="2405"/>
    <cellStyle name="Normal 1235 2" xfId="2892"/>
    <cellStyle name="Normal 1236" xfId="2406"/>
    <cellStyle name="Normal 1236 2" xfId="2893"/>
    <cellStyle name="Normal 1237" xfId="2407"/>
    <cellStyle name="Normal 1237 2" xfId="2894"/>
    <cellStyle name="Normal 1238" xfId="2408"/>
    <cellStyle name="Normal 1238 2" xfId="2895"/>
    <cellStyle name="Normal 1239" xfId="2409"/>
    <cellStyle name="Normal 1239 2" xfId="2896"/>
    <cellStyle name="Normal 124" xfId="1123"/>
    <cellStyle name="Normal 1240" xfId="2410"/>
    <cellStyle name="Normal 1240 2" xfId="2897"/>
    <cellStyle name="Normal 1241" xfId="2411"/>
    <cellStyle name="Normal 1241 2" xfId="2898"/>
    <cellStyle name="Normal 1242" xfId="2412"/>
    <cellStyle name="Normal 1242 2" xfId="2899"/>
    <cellStyle name="Normal 1243" xfId="2413"/>
    <cellStyle name="Normal 1243 2" xfId="2900"/>
    <cellStyle name="Normal 1244" xfId="2414"/>
    <cellStyle name="Normal 1244 2" xfId="2901"/>
    <cellStyle name="Normal 1245" xfId="2415"/>
    <cellStyle name="Normal 1245 2" xfId="2902"/>
    <cellStyle name="Normal 1246" xfId="2416"/>
    <cellStyle name="Normal 1246 2" xfId="2903"/>
    <cellStyle name="Normal 1247" xfId="2417"/>
    <cellStyle name="Normal 1247 2" xfId="2904"/>
    <cellStyle name="Normal 1248" xfId="2418"/>
    <cellStyle name="Normal 1248 2" xfId="2905"/>
    <cellStyle name="Normal 1249" xfId="2419"/>
    <cellStyle name="Normal 1249 2" xfId="2906"/>
    <cellStyle name="Normal 125" xfId="1124"/>
    <cellStyle name="Normal 1250" xfId="2420"/>
    <cellStyle name="Normal 1250 2" xfId="2907"/>
    <cellStyle name="Normal 1251" xfId="2421"/>
    <cellStyle name="Normal 1251 2" xfId="2908"/>
    <cellStyle name="Normal 1252" xfId="2422"/>
    <cellStyle name="Normal 1252 2" xfId="2909"/>
    <cellStyle name="Normal 1253" xfId="2423"/>
    <cellStyle name="Normal 1253 2" xfId="2910"/>
    <cellStyle name="Normal 1254" xfId="2424"/>
    <cellStyle name="Normal 1254 2" xfId="2911"/>
    <cellStyle name="Normal 1255" xfId="2425"/>
    <cellStyle name="Normal 1255 2" xfId="2912"/>
    <cellStyle name="Normal 1256" xfId="2426"/>
    <cellStyle name="Normal 1256 2" xfId="2913"/>
    <cellStyle name="Normal 1257" xfId="2427"/>
    <cellStyle name="Normal 1257 2" xfId="2914"/>
    <cellStyle name="Normal 1258" xfId="2428"/>
    <cellStyle name="Normal 1258 2" xfId="2915"/>
    <cellStyle name="Normal 1259" xfId="2429"/>
    <cellStyle name="Normal 1259 2" xfId="2916"/>
    <cellStyle name="Normal 126" xfId="1125"/>
    <cellStyle name="Normal 1260" xfId="2430"/>
    <cellStyle name="Normal 1260 2" xfId="2917"/>
    <cellStyle name="Normal 1261" xfId="2431"/>
    <cellStyle name="Normal 1261 2" xfId="2918"/>
    <cellStyle name="Normal 1262" xfId="2432"/>
    <cellStyle name="Normal 1262 2" xfId="2919"/>
    <cellStyle name="Normal 1263" xfId="2433"/>
    <cellStyle name="Normal 1263 2" xfId="2920"/>
    <cellStyle name="Normal 1264" xfId="2434"/>
    <cellStyle name="Normal 1264 2" xfId="2921"/>
    <cellStyle name="Normal 1265" xfId="2435"/>
    <cellStyle name="Normal 1265 2" xfId="2922"/>
    <cellStyle name="Normal 1266" xfId="2436"/>
    <cellStyle name="Normal 1266 2" xfId="2923"/>
    <cellStyle name="Normal 1267" xfId="2437"/>
    <cellStyle name="Normal 1267 2" xfId="2924"/>
    <cellStyle name="Normal 1268" xfId="2438"/>
    <cellStyle name="Normal 1268 2" xfId="2925"/>
    <cellStyle name="Normal 1269" xfId="2439"/>
    <cellStyle name="Normal 1269 2" xfId="2926"/>
    <cellStyle name="Normal 127" xfId="1126"/>
    <cellStyle name="Normal 1270" xfId="2440"/>
    <cellStyle name="Normal 1270 2" xfId="2927"/>
    <cellStyle name="Normal 1271" xfId="2441"/>
    <cellStyle name="Normal 1271 2" xfId="2928"/>
    <cellStyle name="Normal 1272" xfId="2442"/>
    <cellStyle name="Normal 1272 2" xfId="2929"/>
    <cellStyle name="Normal 1273" xfId="2443"/>
    <cellStyle name="Normal 1273 2" xfId="2930"/>
    <cellStyle name="Normal 1274" xfId="2444"/>
    <cellStyle name="Normal 1274 2" xfId="2931"/>
    <cellStyle name="Normal 1275" xfId="2445"/>
    <cellStyle name="Normal 1275 2" xfId="2932"/>
    <cellStyle name="Normal 1276" xfId="2446"/>
    <cellStyle name="Normal 1276 2" xfId="2933"/>
    <cellStyle name="Normal 1277" xfId="2447"/>
    <cellStyle name="Normal 1277 2" xfId="2934"/>
    <cellStyle name="Normal 1278" xfId="2448"/>
    <cellStyle name="Normal 1278 2" xfId="2935"/>
    <cellStyle name="Normal 1279" xfId="2449"/>
    <cellStyle name="Normal 1279 2" xfId="2936"/>
    <cellStyle name="Normal 128" xfId="1127"/>
    <cellStyle name="Normal 1280" xfId="2450"/>
    <cellStyle name="Normal 1280 2" xfId="2937"/>
    <cellStyle name="Normal 1281" xfId="2451"/>
    <cellStyle name="Normal 1281 2" xfId="2938"/>
    <cellStyle name="Normal 1282" xfId="2452"/>
    <cellStyle name="Normal 1282 2" xfId="2939"/>
    <cellStyle name="Normal 1283" xfId="2453"/>
    <cellStyle name="Normal 1283 2" xfId="2940"/>
    <cellStyle name="Normal 1284" xfId="2454"/>
    <cellStyle name="Normal 1284 2" xfId="2941"/>
    <cellStyle name="Normal 1285" xfId="2455"/>
    <cellStyle name="Normal 1285 2" xfId="2942"/>
    <cellStyle name="Normal 1286" xfId="2456"/>
    <cellStyle name="Normal 1286 2" xfId="2943"/>
    <cellStyle name="Normal 1287" xfId="2457"/>
    <cellStyle name="Normal 1287 2" xfId="2944"/>
    <cellStyle name="Normal 1288" xfId="2458"/>
    <cellStyle name="Normal 1288 2" xfId="2945"/>
    <cellStyle name="Normal 1289" xfId="2459"/>
    <cellStyle name="Normal 1289 2" xfId="2946"/>
    <cellStyle name="Normal 129" xfId="1128"/>
    <cellStyle name="Normal 1290" xfId="2460"/>
    <cellStyle name="Normal 1290 2" xfId="2947"/>
    <cellStyle name="Normal 1291" xfId="2461"/>
    <cellStyle name="Normal 1291 2" xfId="2948"/>
    <cellStyle name="Normal 1292" xfId="2462"/>
    <cellStyle name="Normal 1292 2" xfId="2949"/>
    <cellStyle name="Normal 1293" xfId="2463"/>
    <cellStyle name="Normal 1293 2" xfId="2950"/>
    <cellStyle name="Normal 1294" xfId="2464"/>
    <cellStyle name="Normal 1294 2" xfId="2951"/>
    <cellStyle name="Normal 1295" xfId="2465"/>
    <cellStyle name="Normal 1295 2" xfId="2952"/>
    <cellStyle name="Normal 1296" xfId="2466"/>
    <cellStyle name="Normal 1296 2" xfId="2953"/>
    <cellStyle name="Normal 1297" xfId="2467"/>
    <cellStyle name="Normal 1297 2" xfId="2954"/>
    <cellStyle name="Normal 1298" xfId="2468"/>
    <cellStyle name="Normal 1298 2" xfId="2955"/>
    <cellStyle name="Normal 1299" xfId="2469"/>
    <cellStyle name="Normal 1299 2" xfId="2956"/>
    <cellStyle name="Normal 13" xfId="9"/>
    <cellStyle name="Normal 13 2" xfId="973"/>
    <cellStyle name="Normal 13 3" xfId="3573"/>
    <cellStyle name="Normal 130" xfId="1129"/>
    <cellStyle name="Normal 1300" xfId="2470"/>
    <cellStyle name="Normal 1300 2" xfId="2957"/>
    <cellStyle name="Normal 1301" xfId="2471"/>
    <cellStyle name="Normal 1301 2" xfId="2958"/>
    <cellStyle name="Normal 1302" xfId="2472"/>
    <cellStyle name="Normal 1302 2" xfId="2959"/>
    <cellStyle name="Normal 1303" xfId="2473"/>
    <cellStyle name="Normal 1303 2" xfId="2960"/>
    <cellStyle name="Normal 1304" xfId="2474"/>
    <cellStyle name="Normal 1304 2" xfId="2961"/>
    <cellStyle name="Normal 1305" xfId="2475"/>
    <cellStyle name="Normal 1305 2" xfId="2962"/>
    <cellStyle name="Normal 1306" xfId="2476"/>
    <cellStyle name="Normal 1306 2" xfId="2963"/>
    <cellStyle name="Normal 1307" xfId="2477"/>
    <cellStyle name="Normal 1307 2" xfId="2964"/>
    <cellStyle name="Normal 1308" xfId="2478"/>
    <cellStyle name="Normal 1308 2" xfId="2965"/>
    <cellStyle name="Normal 1309" xfId="2479"/>
    <cellStyle name="Normal 1309 2" xfId="2966"/>
    <cellStyle name="Normal 131" xfId="1130"/>
    <cellStyle name="Normal 1310" xfId="2480"/>
    <cellStyle name="Normal 1310 2" xfId="2967"/>
    <cellStyle name="Normal 1311" xfId="2481"/>
    <cellStyle name="Normal 1311 2" xfId="2968"/>
    <cellStyle name="Normal 1312" xfId="2482"/>
    <cellStyle name="Normal 1312 2" xfId="2969"/>
    <cellStyle name="Normal 1313" xfId="2483"/>
    <cellStyle name="Normal 1313 2" xfId="2970"/>
    <cellStyle name="Normal 1314" xfId="2484"/>
    <cellStyle name="Normal 1314 2" xfId="2971"/>
    <cellStyle name="Normal 1315" xfId="2485"/>
    <cellStyle name="Normal 1315 2" xfId="2972"/>
    <cellStyle name="Normal 1316" xfId="2486"/>
    <cellStyle name="Normal 1316 2" xfId="2973"/>
    <cellStyle name="Normal 1317" xfId="2487"/>
    <cellStyle name="Normal 1317 2" xfId="2974"/>
    <cellStyle name="Normal 1318" xfId="2488"/>
    <cellStyle name="Normal 1318 2" xfId="2975"/>
    <cellStyle name="Normal 1319" xfId="2489"/>
    <cellStyle name="Normal 1319 2" xfId="2976"/>
    <cellStyle name="Normal 132" xfId="1131"/>
    <cellStyle name="Normal 1320" xfId="2490"/>
    <cellStyle name="Normal 1320 2" xfId="2977"/>
    <cellStyle name="Normal 1321" xfId="2491"/>
    <cellStyle name="Normal 1321 2" xfId="2978"/>
    <cellStyle name="Normal 1322" xfId="2492"/>
    <cellStyle name="Normal 1322 2" xfId="2979"/>
    <cellStyle name="Normal 1323" xfId="2493"/>
    <cellStyle name="Normal 1323 2" xfId="2980"/>
    <cellStyle name="Normal 1324" xfId="2494"/>
    <cellStyle name="Normal 1324 2" xfId="2981"/>
    <cellStyle name="Normal 1325" xfId="2495"/>
    <cellStyle name="Normal 1325 2" xfId="2982"/>
    <cellStyle name="Normal 1326" xfId="2496"/>
    <cellStyle name="Normal 1326 2" xfId="2983"/>
    <cellStyle name="Normal 1327" xfId="2497"/>
    <cellStyle name="Normal 1327 2" xfId="2984"/>
    <cellStyle name="Normal 1328" xfId="2498"/>
    <cellStyle name="Normal 1328 2" xfId="2985"/>
    <cellStyle name="Normal 1329" xfId="2499"/>
    <cellStyle name="Normal 1329 2" xfId="2986"/>
    <cellStyle name="Normal 133" xfId="1132"/>
    <cellStyle name="Normal 1330" xfId="2500"/>
    <cellStyle name="Normal 1330 2" xfId="2987"/>
    <cellStyle name="Normal 1331" xfId="2501"/>
    <cellStyle name="Normal 1331 2" xfId="2988"/>
    <cellStyle name="Normal 1332" xfId="2502"/>
    <cellStyle name="Normal 1332 2" xfId="2989"/>
    <cellStyle name="Normal 1333" xfId="2503"/>
    <cellStyle name="Normal 1333 2" xfId="2990"/>
    <cellStyle name="Normal 1334" xfId="2504"/>
    <cellStyle name="Normal 1334 2" xfId="2991"/>
    <cellStyle name="Normal 1335" xfId="2505"/>
    <cellStyle name="Normal 1335 2" xfId="2992"/>
    <cellStyle name="Normal 1336" xfId="2506"/>
    <cellStyle name="Normal 1336 2" xfId="2993"/>
    <cellStyle name="Normal 1337" xfId="2507"/>
    <cellStyle name="Normal 1337 2" xfId="2994"/>
    <cellStyle name="Normal 1338" xfId="2508"/>
    <cellStyle name="Normal 1338 2" xfId="2995"/>
    <cellStyle name="Normal 1339" xfId="2509"/>
    <cellStyle name="Normal 1339 2" xfId="2996"/>
    <cellStyle name="Normal 134" xfId="1133"/>
    <cellStyle name="Normal 1340" xfId="2510"/>
    <cellStyle name="Normal 1340 2" xfId="2997"/>
    <cellStyle name="Normal 1341" xfId="2511"/>
    <cellStyle name="Normal 1341 2" xfId="2998"/>
    <cellStyle name="Normal 1342" xfId="2512"/>
    <cellStyle name="Normal 1342 2" xfId="2999"/>
    <cellStyle name="Normal 1343" xfId="2513"/>
    <cellStyle name="Normal 1343 2" xfId="3000"/>
    <cellStyle name="Normal 1344" xfId="2514"/>
    <cellStyle name="Normal 1344 2" xfId="3001"/>
    <cellStyle name="Normal 1345" xfId="2515"/>
    <cellStyle name="Normal 1345 2" xfId="3002"/>
    <cellStyle name="Normal 1346" xfId="2516"/>
    <cellStyle name="Normal 1346 2" xfId="3003"/>
    <cellStyle name="Normal 1347" xfId="2517"/>
    <cellStyle name="Normal 1347 2" xfId="3004"/>
    <cellStyle name="Normal 1348" xfId="2518"/>
    <cellStyle name="Normal 1348 2" xfId="3005"/>
    <cellStyle name="Normal 1349" xfId="2519"/>
    <cellStyle name="Normal 1349 2" xfId="3006"/>
    <cellStyle name="Normal 135" xfId="1134"/>
    <cellStyle name="Normal 1350" xfId="2520"/>
    <cellStyle name="Normal 1350 2" xfId="3007"/>
    <cellStyle name="Normal 1351" xfId="2521"/>
    <cellStyle name="Normal 1351 2" xfId="3008"/>
    <cellStyle name="Normal 1352" xfId="2522"/>
    <cellStyle name="Normal 1352 2" xfId="3009"/>
    <cellStyle name="Normal 1353" xfId="2523"/>
    <cellStyle name="Normal 1353 2" xfId="3010"/>
    <cellStyle name="Normal 1354" xfId="2524"/>
    <cellStyle name="Normal 1354 2" xfId="3011"/>
    <cellStyle name="Normal 1355" xfId="2525"/>
    <cellStyle name="Normal 1355 2" xfId="3012"/>
    <cellStyle name="Normal 1356" xfId="2526"/>
    <cellStyle name="Normal 1356 2" xfId="3013"/>
    <cellStyle name="Normal 1357" xfId="2527"/>
    <cellStyle name="Normal 1357 2" xfId="3014"/>
    <cellStyle name="Normal 1358" xfId="2528"/>
    <cellStyle name="Normal 1358 2" xfId="3015"/>
    <cellStyle name="Normal 1359" xfId="2529"/>
    <cellStyle name="Normal 1359 2" xfId="3016"/>
    <cellStyle name="Normal 136" xfId="1135"/>
    <cellStyle name="Normal 1360" xfId="2530"/>
    <cellStyle name="Normal 1360 2" xfId="3017"/>
    <cellStyle name="Normal 1361" xfId="2531"/>
    <cellStyle name="Normal 1361 2" xfId="3018"/>
    <cellStyle name="Normal 1362" xfId="2532"/>
    <cellStyle name="Normal 1362 2" xfId="3019"/>
    <cellStyle name="Normal 1363" xfId="2533"/>
    <cellStyle name="Normal 1363 2" xfId="3020"/>
    <cellStyle name="Normal 1364" xfId="2534"/>
    <cellStyle name="Normal 1364 2" xfId="3021"/>
    <cellStyle name="Normal 1365" xfId="2535"/>
    <cellStyle name="Normal 1365 2" xfId="3022"/>
    <cellStyle name="Normal 1366" xfId="2536"/>
    <cellStyle name="Normal 1366 2" xfId="3023"/>
    <cellStyle name="Normal 1367" xfId="2537"/>
    <cellStyle name="Normal 1367 2" xfId="3024"/>
    <cellStyle name="Normal 1368" xfId="2538"/>
    <cellStyle name="Normal 1368 2" xfId="3025"/>
    <cellStyle name="Normal 1369" xfId="2539"/>
    <cellStyle name="Normal 1369 2" xfId="3026"/>
    <cellStyle name="Normal 137" xfId="1136"/>
    <cellStyle name="Normal 1370" xfId="2540"/>
    <cellStyle name="Normal 1370 2" xfId="3027"/>
    <cellStyle name="Normal 1371" xfId="2541"/>
    <cellStyle name="Normal 1371 2" xfId="3028"/>
    <cellStyle name="Normal 1372" xfId="2542"/>
    <cellStyle name="Normal 1372 2" xfId="3029"/>
    <cellStyle name="Normal 1373" xfId="2543"/>
    <cellStyle name="Normal 1373 2" xfId="3030"/>
    <cellStyle name="Normal 1374" xfId="2544"/>
    <cellStyle name="Normal 1374 2" xfId="3031"/>
    <cellStyle name="Normal 1375" xfId="2545"/>
    <cellStyle name="Normal 1375 2" xfId="3032"/>
    <cellStyle name="Normal 1376" xfId="2546"/>
    <cellStyle name="Normal 1376 2" xfId="3033"/>
    <cellStyle name="Normal 1377" xfId="2547"/>
    <cellStyle name="Normal 1377 2" xfId="3034"/>
    <cellStyle name="Normal 1378" xfId="2548"/>
    <cellStyle name="Normal 1378 2" xfId="3035"/>
    <cellStyle name="Normal 1379" xfId="2549"/>
    <cellStyle name="Normal 1379 2" xfId="3036"/>
    <cellStyle name="Normal 138" xfId="1137"/>
    <cellStyle name="Normal 1380" xfId="2550"/>
    <cellStyle name="Normal 1380 2" xfId="3037"/>
    <cellStyle name="Normal 1381" xfId="2551"/>
    <cellStyle name="Normal 1381 2" xfId="3038"/>
    <cellStyle name="Normal 1382" xfId="2552"/>
    <cellStyle name="Normal 1382 2" xfId="3039"/>
    <cellStyle name="Normal 1383" xfId="2553"/>
    <cellStyle name="Normal 1383 2" xfId="3040"/>
    <cellStyle name="Normal 1384" xfId="2554"/>
    <cellStyle name="Normal 1384 2" xfId="3041"/>
    <cellStyle name="Normal 1385" xfId="2555"/>
    <cellStyle name="Normal 1385 2" xfId="3042"/>
    <cellStyle name="Normal 1386" xfId="2556"/>
    <cellStyle name="Normal 1386 2" xfId="3043"/>
    <cellStyle name="Normal 1387" xfId="2557"/>
    <cellStyle name="Normal 1387 2" xfId="3044"/>
    <cellStyle name="Normal 1388" xfId="2558"/>
    <cellStyle name="Normal 1388 2" xfId="3045"/>
    <cellStyle name="Normal 1389" xfId="2559"/>
    <cellStyle name="Normal 1389 2" xfId="3046"/>
    <cellStyle name="Normal 139" xfId="1138"/>
    <cellStyle name="Normal 1390" xfId="2560"/>
    <cellStyle name="Normal 1390 2" xfId="3047"/>
    <cellStyle name="Normal 1391" xfId="2561"/>
    <cellStyle name="Normal 1391 2" xfId="3048"/>
    <cellStyle name="Normal 1392" xfId="2562"/>
    <cellStyle name="Normal 1392 2" xfId="3049"/>
    <cellStyle name="Normal 1393" xfId="2563"/>
    <cellStyle name="Normal 1393 2" xfId="3050"/>
    <cellStyle name="Normal 1394" xfId="2564"/>
    <cellStyle name="Normal 1394 2" xfId="3051"/>
    <cellStyle name="Normal 1395" xfId="2565"/>
    <cellStyle name="Normal 1395 2" xfId="3052"/>
    <cellStyle name="Normal 1396" xfId="2566"/>
    <cellStyle name="Normal 1396 2" xfId="3053"/>
    <cellStyle name="Normal 1397" xfId="2567"/>
    <cellStyle name="Normal 1397 2" xfId="3054"/>
    <cellStyle name="Normal 1398" xfId="2568"/>
    <cellStyle name="Normal 1398 2" xfId="3055"/>
    <cellStyle name="Normal 1399" xfId="2569"/>
    <cellStyle name="Normal 1399 2" xfId="3056"/>
    <cellStyle name="Normal 14" xfId="4"/>
    <cellStyle name="Normal 14 2" xfId="402"/>
    <cellStyle name="Normal 14 3" xfId="568"/>
    <cellStyle name="Normal 14 3 2" xfId="3787"/>
    <cellStyle name="Normal 14 4" xfId="974"/>
    <cellStyle name="Normal 14 5" xfId="3292"/>
    <cellStyle name="Normal 14 5 2" xfId="3989"/>
    <cellStyle name="Normal 140" xfId="1139"/>
    <cellStyle name="Normal 1400" xfId="2570"/>
    <cellStyle name="Normal 1400 2" xfId="3057"/>
    <cellStyle name="Normal 1401" xfId="2571"/>
    <cellStyle name="Normal 1401 2" xfId="3058"/>
    <cellStyle name="Normal 1402" xfId="2572"/>
    <cellStyle name="Normal 1402 2" xfId="3059"/>
    <cellStyle name="Normal 1403" xfId="2573"/>
    <cellStyle name="Normal 1403 2" xfId="3060"/>
    <cellStyle name="Normal 1404" xfId="2574"/>
    <cellStyle name="Normal 1404 2" xfId="3061"/>
    <cellStyle name="Normal 1405" xfId="2575"/>
    <cellStyle name="Normal 1405 2" xfId="3062"/>
    <cellStyle name="Normal 1406" xfId="2576"/>
    <cellStyle name="Normal 1406 2" xfId="3063"/>
    <cellStyle name="Normal 1407" xfId="2577"/>
    <cellStyle name="Normal 1407 2" xfId="3064"/>
    <cellStyle name="Normal 1408" xfId="2578"/>
    <cellStyle name="Normal 1408 2" xfId="3065"/>
    <cellStyle name="Normal 1409" xfId="2579"/>
    <cellStyle name="Normal 1409 2" xfId="3066"/>
    <cellStyle name="Normal 141" xfId="1140"/>
    <cellStyle name="Normal 1410" xfId="2580"/>
    <cellStyle name="Normal 1410 2" xfId="3067"/>
    <cellStyle name="Normal 1411" xfId="2581"/>
    <cellStyle name="Normal 1411 2" xfId="3068"/>
    <cellStyle name="Normal 1412" xfId="2582"/>
    <cellStyle name="Normal 1412 2" xfId="3069"/>
    <cellStyle name="Normal 1413" xfId="2583"/>
    <cellStyle name="Normal 1414" xfId="2584"/>
    <cellStyle name="Normal 1415" xfId="2585"/>
    <cellStyle name="Normal 1416" xfId="2586"/>
    <cellStyle name="Normal 1417" xfId="2587"/>
    <cellStyle name="Normal 1418" xfId="2266"/>
    <cellStyle name="Normal 1418 2" xfId="3438"/>
    <cellStyle name="Normal 1418 2 2" xfId="4098"/>
    <cellStyle name="Normal 1418 3" xfId="3899"/>
    <cellStyle name="Normal 1419" xfId="2267"/>
    <cellStyle name="Normal 1419 2" xfId="3439"/>
    <cellStyle name="Normal 1419 2 2" xfId="4099"/>
    <cellStyle name="Normal 1419 3" xfId="3900"/>
    <cellStyle name="Normal 142" xfId="1141"/>
    <cellStyle name="Normal 1420" xfId="2268"/>
    <cellStyle name="Normal 1420 2" xfId="3440"/>
    <cellStyle name="Normal 1420 2 2" xfId="4100"/>
    <cellStyle name="Normal 1420 3" xfId="3901"/>
    <cellStyle name="Normal 1421" xfId="2647"/>
    <cellStyle name="Normal 1421 2" xfId="3452"/>
    <cellStyle name="Normal 1421 2 2" xfId="4102"/>
    <cellStyle name="Normal 1421 3" xfId="3902"/>
    <cellStyle name="Normal 1422" xfId="2648"/>
    <cellStyle name="Normal 1422 2" xfId="3453"/>
    <cellStyle name="Normal 1422 2 2" xfId="4103"/>
    <cellStyle name="Normal 1422 3" xfId="3903"/>
    <cellStyle name="Normal 1423" xfId="550"/>
    <cellStyle name="Normal 1423 2" xfId="3291"/>
    <cellStyle name="Normal 1423 2 2" xfId="3988"/>
    <cellStyle name="Normal 1423 3" xfId="3780"/>
    <cellStyle name="Normal 1424" xfId="555"/>
    <cellStyle name="Normal 1424 2" xfId="3295"/>
    <cellStyle name="Normal 1424 2 2" xfId="3992"/>
    <cellStyle name="Normal 1424 3" xfId="3784"/>
    <cellStyle name="Normal 1425" xfId="552"/>
    <cellStyle name="Normal 1425 2" xfId="3294"/>
    <cellStyle name="Normal 1425 2 2" xfId="3991"/>
    <cellStyle name="Normal 1425 3" xfId="3782"/>
    <cellStyle name="Normal 1426" xfId="557"/>
    <cellStyle name="Normal 1426 2" xfId="3296"/>
    <cellStyle name="Normal 1426 2 2" xfId="3993"/>
    <cellStyle name="Normal 1426 3" xfId="3785"/>
    <cellStyle name="Normal 1427" xfId="2650"/>
    <cellStyle name="Normal 1427 2" xfId="3454"/>
    <cellStyle name="Normal 1427 2 2" xfId="4104"/>
    <cellStyle name="Normal 1427 3" xfId="3904"/>
    <cellStyle name="Normal 1428" xfId="2651"/>
    <cellStyle name="Normal 1428 2" xfId="3455"/>
    <cellStyle name="Normal 1428 2 2" xfId="4105"/>
    <cellStyle name="Normal 1428 3" xfId="3905"/>
    <cellStyle name="Normal 1429" xfId="2652"/>
    <cellStyle name="Normal 1429 2" xfId="3456"/>
    <cellStyle name="Normal 1429 2 2" xfId="4106"/>
    <cellStyle name="Normal 1429 3" xfId="3906"/>
    <cellStyle name="Normal 143" xfId="1142"/>
    <cellStyle name="Normal 1430" xfId="2653"/>
    <cellStyle name="Normal 1430 2" xfId="3457"/>
    <cellStyle name="Normal 1430 2 2" xfId="4107"/>
    <cellStyle name="Normal 1430 3" xfId="3907"/>
    <cellStyle name="Normal 1431" xfId="2654"/>
    <cellStyle name="Normal 1431 2" xfId="3458"/>
    <cellStyle name="Normal 1431 2 2" xfId="4108"/>
    <cellStyle name="Normal 1431 3" xfId="3908"/>
    <cellStyle name="Normal 1432" xfId="2655"/>
    <cellStyle name="Normal 1432 2" xfId="3459"/>
    <cellStyle name="Normal 1432 2 2" xfId="4109"/>
    <cellStyle name="Normal 1432 3" xfId="3909"/>
    <cellStyle name="Normal 1433" xfId="2656"/>
    <cellStyle name="Normal 1433 2" xfId="3460"/>
    <cellStyle name="Normal 1433 2 2" xfId="4110"/>
    <cellStyle name="Normal 1433 3" xfId="3910"/>
    <cellStyle name="Normal 1434" xfId="2657"/>
    <cellStyle name="Normal 1434 2" xfId="3461"/>
    <cellStyle name="Normal 1434 2 2" xfId="4111"/>
    <cellStyle name="Normal 1434 3" xfId="3911"/>
    <cellStyle name="Normal 1435" xfId="2658"/>
    <cellStyle name="Normal 1435 2" xfId="3462"/>
    <cellStyle name="Normal 1435 2 2" xfId="4112"/>
    <cellStyle name="Normal 1435 3" xfId="3912"/>
    <cellStyle name="Normal 1436" xfId="2659"/>
    <cellStyle name="Normal 1436 2" xfId="3463"/>
    <cellStyle name="Normal 1436 2 2" xfId="4113"/>
    <cellStyle name="Normal 1436 3" xfId="3913"/>
    <cellStyle name="Normal 1437" xfId="2660"/>
    <cellStyle name="Normal 1437 2" xfId="3464"/>
    <cellStyle name="Normal 1437 2 2" xfId="4114"/>
    <cellStyle name="Normal 1437 3" xfId="3914"/>
    <cellStyle name="Normal 1438" xfId="2661"/>
    <cellStyle name="Normal 1438 2" xfId="3465"/>
    <cellStyle name="Normal 1438 2 2" xfId="4115"/>
    <cellStyle name="Normal 1438 3" xfId="3915"/>
    <cellStyle name="Normal 1439" xfId="2662"/>
    <cellStyle name="Normal 1439 2" xfId="3466"/>
    <cellStyle name="Normal 1439 2 2" xfId="4116"/>
    <cellStyle name="Normal 1439 3" xfId="3916"/>
    <cellStyle name="Normal 144" xfId="1143"/>
    <cellStyle name="Normal 1440" xfId="2663"/>
    <cellStyle name="Normal 1440 2" xfId="3467"/>
    <cellStyle name="Normal 1440 2 2" xfId="4117"/>
    <cellStyle name="Normal 1440 3" xfId="3917"/>
    <cellStyle name="Normal 1441" xfId="2664"/>
    <cellStyle name="Normal 1441 2" xfId="3468"/>
    <cellStyle name="Normal 1441 2 2" xfId="4118"/>
    <cellStyle name="Normal 1441 3" xfId="3918"/>
    <cellStyle name="Normal 1442" xfId="554"/>
    <cellStyle name="Normal 1443" xfId="860"/>
    <cellStyle name="Normal 1444" xfId="2665"/>
    <cellStyle name="Normal 1445" xfId="617"/>
    <cellStyle name="Normal 1446" xfId="2666"/>
    <cellStyle name="Normal 1447" xfId="2667"/>
    <cellStyle name="Normal 1448" xfId="2668"/>
    <cellStyle name="Normal 1449" xfId="633"/>
    <cellStyle name="Normal 1449 2" xfId="3805"/>
    <cellStyle name="Normal 145" xfId="1144"/>
    <cellStyle name="Normal 1450" xfId="3151"/>
    <cellStyle name="Normal 1450 2" xfId="3920"/>
    <cellStyle name="Normal 1451" xfId="3154"/>
    <cellStyle name="Normal 1451 2" xfId="3921"/>
    <cellStyle name="Normal 1452" xfId="3204"/>
    <cellStyle name="Normal 1452 2" xfId="3931"/>
    <cellStyle name="Normal 1453" xfId="3179"/>
    <cellStyle name="Normal 1453 2" xfId="3925"/>
    <cellStyle name="Normal 1454" xfId="3187"/>
    <cellStyle name="Normal 1454 2" xfId="3927"/>
    <cellStyle name="Normal 1455" xfId="3212"/>
    <cellStyle name="Normal 1455 2" xfId="3932"/>
    <cellStyle name="Normal 1456" xfId="3184"/>
    <cellStyle name="Normal 1456 2" xfId="3926"/>
    <cellStyle name="Normal 1457" xfId="3156"/>
    <cellStyle name="Normal 1457 2" xfId="3922"/>
    <cellStyle name="Normal 1458" xfId="3216"/>
    <cellStyle name="Normal 1458 2" xfId="3934"/>
    <cellStyle name="Normal 1459" xfId="3158"/>
    <cellStyle name="Normal 1459 2" xfId="3923"/>
    <cellStyle name="Normal 146" xfId="1145"/>
    <cellStyle name="Normal 1460" xfId="3176"/>
    <cellStyle name="Normal 1460 2" xfId="3924"/>
    <cellStyle name="Normal 1461" xfId="3201"/>
    <cellStyle name="Normal 1461 2" xfId="3930"/>
    <cellStyle name="Normal 1462" xfId="3198"/>
    <cellStyle name="Normal 1462 2" xfId="3929"/>
    <cellStyle name="Normal 1463" xfId="3193"/>
    <cellStyle name="Normal 1463 2" xfId="3928"/>
    <cellStyle name="Normal 1464" xfId="3214"/>
    <cellStyle name="Normal 1464 2" xfId="3933"/>
    <cellStyle name="Normal 1465" xfId="3226"/>
    <cellStyle name="Normal 1465 2" xfId="3937"/>
    <cellStyle name="Normal 1466" xfId="3228"/>
    <cellStyle name="Normal 1466 2" xfId="3939"/>
    <cellStyle name="Normal 1467" xfId="3229"/>
    <cellStyle name="Normal 1467 2" xfId="3940"/>
    <cellStyle name="Normal 1468" xfId="3230"/>
    <cellStyle name="Normal 1468 2" xfId="3941"/>
    <cellStyle name="Normal 1469" xfId="3231"/>
    <cellStyle name="Normal 1469 2" xfId="3942"/>
    <cellStyle name="Normal 147" xfId="1146"/>
    <cellStyle name="Normal 1470" xfId="3232"/>
    <cellStyle name="Normal 1470 2" xfId="3943"/>
    <cellStyle name="Normal 1471" xfId="3233"/>
    <cellStyle name="Normal 1471 2" xfId="3944"/>
    <cellStyle name="Normal 1472" xfId="3234"/>
    <cellStyle name="Normal 1472 2" xfId="3945"/>
    <cellStyle name="Normal 1473" xfId="3237"/>
    <cellStyle name="Normal 1473 2" xfId="3947"/>
    <cellStyle name="Normal 1474" xfId="3301"/>
    <cellStyle name="Normal 1474 2" xfId="3603"/>
    <cellStyle name="Normal 1474 2 2" xfId="4193"/>
    <cellStyle name="Normal 1474 3" xfId="3998"/>
    <cellStyle name="Normal 1475" xfId="3302"/>
    <cellStyle name="Normal 1476" xfId="3235"/>
    <cellStyle name="Normal 1476 2" xfId="3946"/>
    <cellStyle name="Normal 1477" xfId="3318"/>
    <cellStyle name="Normal 1477 2" xfId="4002"/>
    <cellStyle name="Normal 1478" xfId="3319"/>
    <cellStyle name="Normal 1478 2" xfId="4003"/>
    <cellStyle name="Normal 1479" xfId="3326"/>
    <cellStyle name="Normal 1479 2" xfId="4004"/>
    <cellStyle name="Normal 148" xfId="1147"/>
    <cellStyle name="Normal 1480" xfId="3485"/>
    <cellStyle name="Normal 1480 2" xfId="4121"/>
    <cellStyle name="Normal 1481" xfId="3309"/>
    <cellStyle name="Normal 1481 2" xfId="4000"/>
    <cellStyle name="Normal 1482" xfId="3473"/>
    <cellStyle name="Normal 1482 2" xfId="4119"/>
    <cellStyle name="Normal 1483" xfId="3487"/>
    <cellStyle name="Normal 1483 2" xfId="4122"/>
    <cellStyle name="Normal 1484" xfId="3444"/>
    <cellStyle name="Normal 1484 2" xfId="4101"/>
    <cellStyle name="Normal 1485" xfId="3306"/>
    <cellStyle name="Normal 1485 2" xfId="3999"/>
    <cellStyle name="Normal 1486" xfId="3335"/>
    <cellStyle name="Normal 1486 2" xfId="4005"/>
    <cellStyle name="Normal 1487" xfId="3480"/>
    <cellStyle name="Normal 1487 2" xfId="4120"/>
    <cellStyle name="Normal 1488" xfId="3493"/>
    <cellStyle name="Normal 1488 2" xfId="4125"/>
    <cellStyle name="Normal 1489" xfId="3494"/>
    <cellStyle name="Normal 1489 2" xfId="4126"/>
    <cellStyle name="Normal 149" xfId="1148"/>
    <cellStyle name="Normal 1490" xfId="3550"/>
    <cellStyle name="Normal 1490 2" xfId="3605"/>
    <cellStyle name="Normal 1490 2 2" xfId="4195"/>
    <cellStyle name="Normal 1491" xfId="3551"/>
    <cellStyle name="Normal 1492" xfId="3554"/>
    <cellStyle name="Normal 1492 2" xfId="4168"/>
    <cellStyle name="Normal 1493" xfId="3555"/>
    <cellStyle name="Normal 1493 2" xfId="4169"/>
    <cellStyle name="Normal 1494" xfId="3556"/>
    <cellStyle name="Normal 1495" xfId="3563"/>
    <cellStyle name="Normal 1496" xfId="3559"/>
    <cellStyle name="Normal 1497" xfId="3562"/>
    <cellStyle name="Normal 1498" xfId="3560"/>
    <cellStyle name="Normal 1499" xfId="4196"/>
    <cellStyle name="Normal 15" xfId="7"/>
    <cellStyle name="Normal 15 2" xfId="975"/>
    <cellStyle name="Normal 15 2 2" xfId="3592"/>
    <cellStyle name="Normal 15 3" xfId="3582"/>
    <cellStyle name="Normal 150" xfId="1149"/>
    <cellStyle name="Normal 1500" xfId="4198"/>
    <cellStyle name="Normal 151" xfId="1150"/>
    <cellStyle name="Normal 152" xfId="1151"/>
    <cellStyle name="Normal 153" xfId="1152"/>
    <cellStyle name="Normal 154" xfId="1153"/>
    <cellStyle name="Normal 155" xfId="1154"/>
    <cellStyle name="Normal 156" xfId="1155"/>
    <cellStyle name="Normal 157" xfId="1156"/>
    <cellStyle name="Normal 158" xfId="1157"/>
    <cellStyle name="Normal 159" xfId="1158"/>
    <cellStyle name="Normal 16" xfId="11"/>
    <cellStyle name="Normal 16 2" xfId="976"/>
    <cellStyle name="Normal 16 3" xfId="3585"/>
    <cellStyle name="Normal 160" xfId="1159"/>
    <cellStyle name="Normal 161" xfId="1160"/>
    <cellStyle name="Normal 162" xfId="1161"/>
    <cellStyle name="Normal 163" xfId="1162"/>
    <cellStyle name="Normal 164" xfId="1163"/>
    <cellStyle name="Normal 165" xfId="1164"/>
    <cellStyle name="Normal 166" xfId="1165"/>
    <cellStyle name="Normal 167" xfId="1166"/>
    <cellStyle name="Normal 168" xfId="1167"/>
    <cellStyle name="Normal 169" xfId="1168"/>
    <cellStyle name="Normal 17" xfId="15"/>
    <cellStyle name="Normal 17 2" xfId="977"/>
    <cellStyle name="Normal 170" xfId="1169"/>
    <cellStyle name="Normal 171" xfId="1170"/>
    <cellStyle name="Normal 172" xfId="1171"/>
    <cellStyle name="Normal 173" xfId="1172"/>
    <cellStyle name="Normal 174" xfId="1173"/>
    <cellStyle name="Normal 175" xfId="1174"/>
    <cellStyle name="Normal 176" xfId="1175"/>
    <cellStyle name="Normal 177" xfId="1176"/>
    <cellStyle name="Normal 178" xfId="1177"/>
    <cellStyle name="Normal 179" xfId="1178"/>
    <cellStyle name="Normal 18" xfId="25"/>
    <cellStyle name="Normal 18 2" xfId="978"/>
    <cellStyle name="Normal 180" xfId="1179"/>
    <cellStyle name="Normal 181" xfId="1180"/>
    <cellStyle name="Normal 182" xfId="1181"/>
    <cellStyle name="Normal 183" xfId="1182"/>
    <cellStyle name="Normal 184" xfId="1183"/>
    <cellStyle name="Normal 185" xfId="1184"/>
    <cellStyle name="Normal 186" xfId="1185"/>
    <cellStyle name="Normal 187" xfId="1186"/>
    <cellStyle name="Normal 188" xfId="1187"/>
    <cellStyle name="Normal 189" xfId="1188"/>
    <cellStyle name="Normal 19" xfId="81"/>
    <cellStyle name="Normal 19 2" xfId="129"/>
    <cellStyle name="Normal 19 2 2" xfId="574"/>
    <cellStyle name="Normal 19 3" xfId="132"/>
    <cellStyle name="Normal 19 3 2" xfId="575"/>
    <cellStyle name="Normal 19 4" xfId="126"/>
    <cellStyle name="Normal 19 4 2" xfId="576"/>
    <cellStyle name="Normal 19 5" xfId="573"/>
    <cellStyle name="Normal 19 6" xfId="979"/>
    <cellStyle name="Normal 190" xfId="1189"/>
    <cellStyle name="Normal 191" xfId="1190"/>
    <cellStyle name="Normal 192" xfId="1191"/>
    <cellStyle name="Normal 193" xfId="1192"/>
    <cellStyle name="Normal 194" xfId="1193"/>
    <cellStyle name="Normal 195" xfId="1194"/>
    <cellStyle name="Normal 196" xfId="1195"/>
    <cellStyle name="Normal 197" xfId="1196"/>
    <cellStyle name="Normal 198" xfId="1197"/>
    <cellStyle name="Normal 199" xfId="1198"/>
    <cellStyle name="Normal 2" xfId="8"/>
    <cellStyle name="Normal 2 10" xfId="435"/>
    <cellStyle name="Normal 2 10 2" xfId="980"/>
    <cellStyle name="Normal 2 10 2 2" xfId="3579"/>
    <cellStyle name="Normal 2 10 2 2 2" xfId="4185"/>
    <cellStyle name="Normal 2 10 3" xfId="3175"/>
    <cellStyle name="Normal 2 10 4" xfId="3567"/>
    <cellStyle name="Normal 2 10 4 2" xfId="4176"/>
    <cellStyle name="Normal 2 11" xfId="452"/>
    <cellStyle name="Normal 2 11 2" xfId="464"/>
    <cellStyle name="Normal 2 11 2 2" xfId="3736"/>
    <cellStyle name="Normal 2 11 3" xfId="559"/>
    <cellStyle name="Normal 2 11 4" xfId="3570"/>
    <cellStyle name="Normal 2 11 4 2" xfId="4179"/>
    <cellStyle name="Normal 2 11 5" xfId="3726"/>
    <cellStyle name="Normal 2 12" xfId="496"/>
    <cellStyle name="Normal 2 13" xfId="3224"/>
    <cellStyle name="Normal 2 13 2" xfId="3935"/>
    <cellStyle name="Normal 2 14" xfId="3225"/>
    <cellStyle name="Normal 2 14 2" xfId="3936"/>
    <cellStyle name="Normal 2 15" xfId="3492"/>
    <cellStyle name="Normal 2 15 2" xfId="4124"/>
    <cellStyle name="Normal 2 16" xfId="3520"/>
    <cellStyle name="Normal 2 16 2" xfId="4145"/>
    <cellStyle name="Normal 2 17" xfId="3549"/>
    <cellStyle name="Normal 2 17 2" xfId="4167"/>
    <cellStyle name="Normal 2 18" xfId="3553"/>
    <cellStyle name="Normal 2 19" xfId="3557"/>
    <cellStyle name="Normal 2 19 2" xfId="4170"/>
    <cellStyle name="Normal 2 2" xfId="22"/>
    <cellStyle name="Normal 2 2 2" xfId="34"/>
    <cellStyle name="Normal 2 2 2 2" xfId="344"/>
    <cellStyle name="Normal 2 2 3" xfId="83"/>
    <cellStyle name="Normal 2 2 3 2" xfId="350"/>
    <cellStyle name="Normal 2 2 3 3" xfId="580"/>
    <cellStyle name="Normal 2 2 3 3 2" xfId="3789"/>
    <cellStyle name="Normal 2 2 3 4" xfId="3299"/>
    <cellStyle name="Normal 2 2 3 4 2" xfId="3996"/>
    <cellStyle name="Normal 2 2 3 5" xfId="3610"/>
    <cellStyle name="Normal 2 2 4" xfId="356"/>
    <cellStyle name="Normal 2 2 5" xfId="337"/>
    <cellStyle name="Normal 2 2 6" xfId="578"/>
    <cellStyle name="Normal 2 2 6 2" xfId="3788"/>
    <cellStyle name="Normal 2 2 7" xfId="3298"/>
    <cellStyle name="Normal 2 2 7 2" xfId="3995"/>
    <cellStyle name="Normal 2 2 8" xfId="3599"/>
    <cellStyle name="Normal 2 2 8 2" xfId="4190"/>
    <cellStyle name="Normal 2 2 9" xfId="3606"/>
    <cellStyle name="Normal 2 3" xfId="35"/>
    <cellStyle name="Normal 2 3 2" xfId="357"/>
    <cellStyle name="Normal 2 3 2 2" xfId="981"/>
    <cellStyle name="Normal 2 3 3" xfId="347"/>
    <cellStyle name="Normal 2 3 4" xfId="855"/>
    <cellStyle name="Normal 2 4" xfId="16"/>
    <cellStyle name="Normal 2 4 2" xfId="358"/>
    <cellStyle name="Normal 2 4 2 2" xfId="982"/>
    <cellStyle name="Normal 2 4 3" xfId="856"/>
    <cellStyle name="Normal 2 5" xfId="32"/>
    <cellStyle name="Normal 2 5 2" xfId="359"/>
    <cellStyle name="Normal 2 5 2 2" xfId="983"/>
    <cellStyle name="Normal 2 5 3" xfId="857"/>
    <cellStyle name="Normal 2 6" xfId="139"/>
    <cellStyle name="Normal 2 6 2" xfId="360"/>
    <cellStyle name="Normal 2 6 2 2" xfId="984"/>
    <cellStyle name="Normal 2 6 3" xfId="858"/>
    <cellStyle name="Normal 2 6 4" xfId="3612"/>
    <cellStyle name="Normal 2 7" xfId="142"/>
    <cellStyle name="Normal 2 7 2" xfId="361"/>
    <cellStyle name="Normal 2 7 2 2" xfId="985"/>
    <cellStyle name="Normal 2 7 3" xfId="859"/>
    <cellStyle name="Normal 2 8" xfId="362"/>
    <cellStyle name="Normal 2 8 2" xfId="986"/>
    <cellStyle name="Normal 2 9" xfId="336"/>
    <cellStyle name="Normal 2 9 2" xfId="987"/>
    <cellStyle name="Normal 2 9 2 2" xfId="3576"/>
    <cellStyle name="Normal 2 9 2 2 2" xfId="4182"/>
    <cellStyle name="Normal 2 9 3" xfId="3564"/>
    <cellStyle name="Normal 2 9 3 2" xfId="4173"/>
    <cellStyle name="Normal 2 9 4" xfId="3722"/>
    <cellStyle name="Normal 2_Sheet1" xfId="988"/>
    <cellStyle name="Normal 20" xfId="135"/>
    <cellStyle name="Normal 20 2" xfId="584"/>
    <cellStyle name="Normal 20 3" xfId="989"/>
    <cellStyle name="Normal 200" xfId="1199"/>
    <cellStyle name="Normal 201" xfId="1200"/>
    <cellStyle name="Normal 202" xfId="1201"/>
    <cellStyle name="Normal 203" xfId="1202"/>
    <cellStyle name="Normal 204" xfId="1203"/>
    <cellStyle name="Normal 205" xfId="1204"/>
    <cellStyle name="Normal 206" xfId="1205"/>
    <cellStyle name="Normal 207" xfId="1206"/>
    <cellStyle name="Normal 208" xfId="1207"/>
    <cellStyle name="Normal 209" xfId="1208"/>
    <cellStyle name="Normal 21" xfId="333"/>
    <cellStyle name="Normal 21 2" xfId="485"/>
    <cellStyle name="Normal 21 3" xfId="990"/>
    <cellStyle name="Normal 21 4" xfId="3601"/>
    <cellStyle name="Normal 210" xfId="1209"/>
    <cellStyle name="Normal 211" xfId="1210"/>
    <cellStyle name="Normal 212" xfId="1211"/>
    <cellStyle name="Normal 213" xfId="1212"/>
    <cellStyle name="Normal 214" xfId="1213"/>
    <cellStyle name="Normal 215" xfId="1214"/>
    <cellStyle name="Normal 216" xfId="1215"/>
    <cellStyle name="Normal 217" xfId="1216"/>
    <cellStyle name="Normal 218" xfId="1217"/>
    <cellStyle name="Normal 219" xfId="1218"/>
    <cellStyle name="Normal 22" xfId="406"/>
    <cellStyle name="Normal 22 2" xfId="991"/>
    <cellStyle name="Normal 22 3" xfId="3725"/>
    <cellStyle name="Normal 220" xfId="1219"/>
    <cellStyle name="Normal 221" xfId="1220"/>
    <cellStyle name="Normal 222" xfId="1221"/>
    <cellStyle name="Normal 223" xfId="1222"/>
    <cellStyle name="Normal 224" xfId="1223"/>
    <cellStyle name="Normal 225" xfId="1224"/>
    <cellStyle name="Normal 226" xfId="1225"/>
    <cellStyle name="Normal 227" xfId="1226"/>
    <cellStyle name="Normal 228" xfId="1227"/>
    <cellStyle name="Normal 229" xfId="1228"/>
    <cellStyle name="Normal 23" xfId="454"/>
    <cellStyle name="Normal 23 2" xfId="992"/>
    <cellStyle name="Normal 230" xfId="1229"/>
    <cellStyle name="Normal 231" xfId="1230"/>
    <cellStyle name="Normal 232" xfId="1231"/>
    <cellStyle name="Normal 233" xfId="1232"/>
    <cellStyle name="Normal 234" xfId="1233"/>
    <cellStyle name="Normal 235" xfId="1234"/>
    <cellStyle name="Normal 236" xfId="1235"/>
    <cellStyle name="Normal 237" xfId="1236"/>
    <cellStyle name="Normal 238" xfId="1237"/>
    <cellStyle name="Normal 239" xfId="1238"/>
    <cellStyle name="Normal 24" xfId="137"/>
    <cellStyle name="Normal 240" xfId="1239"/>
    <cellStyle name="Normal 241" xfId="1240"/>
    <cellStyle name="Normal 242" xfId="1241"/>
    <cellStyle name="Normal 243" xfId="1242"/>
    <cellStyle name="Normal 244" xfId="1243"/>
    <cellStyle name="Normal 245" xfId="1244"/>
    <cellStyle name="Normal 246" xfId="1245"/>
    <cellStyle name="Normal 247" xfId="1246"/>
    <cellStyle name="Normal 248" xfId="1247"/>
    <cellStyle name="Normal 249" xfId="1248"/>
    <cellStyle name="Normal 25" xfId="455"/>
    <cellStyle name="Normal 25 2" xfId="459"/>
    <cellStyle name="Normal 25 2 2" xfId="3732"/>
    <cellStyle name="Normal 25 3" xfId="463"/>
    <cellStyle name="Normal 25 3 2" xfId="3735"/>
    <cellStyle name="Normal 25 4" xfId="993"/>
    <cellStyle name="Normal 25 5" xfId="3728"/>
    <cellStyle name="Normal 250" xfId="1249"/>
    <cellStyle name="Normal 251" xfId="1250"/>
    <cellStyle name="Normal 252" xfId="1251"/>
    <cellStyle name="Normal 253" xfId="1252"/>
    <cellStyle name="Normal 254" xfId="1253"/>
    <cellStyle name="Normal 255" xfId="1254"/>
    <cellStyle name="Normal 256" xfId="1255"/>
    <cellStyle name="Normal 257" xfId="1256"/>
    <cellStyle name="Normal 258" xfId="1257"/>
    <cellStyle name="Normal 259" xfId="1258"/>
    <cellStyle name="Normal 26" xfId="456"/>
    <cellStyle name="Normal 26 2" xfId="994"/>
    <cellStyle name="Normal 26 3" xfId="3729"/>
    <cellStyle name="Normal 260" xfId="1259"/>
    <cellStyle name="Normal 261" xfId="1260"/>
    <cellStyle name="Normal 262" xfId="1261"/>
    <cellStyle name="Normal 263" xfId="1262"/>
    <cellStyle name="Normal 264" xfId="1263"/>
    <cellStyle name="Normal 265" xfId="1264"/>
    <cellStyle name="Normal 266" xfId="1265"/>
    <cellStyle name="Normal 267" xfId="1266"/>
    <cellStyle name="Normal 268" xfId="1267"/>
    <cellStyle name="Normal 269" xfId="1268"/>
    <cellStyle name="Normal 27" xfId="138"/>
    <cellStyle name="Normal 270" xfId="1269"/>
    <cellStyle name="Normal 271" xfId="1270"/>
    <cellStyle name="Normal 272" xfId="1271"/>
    <cellStyle name="Normal 273" xfId="1272"/>
    <cellStyle name="Normal 274" xfId="1273"/>
    <cellStyle name="Normal 275" xfId="1274"/>
    <cellStyle name="Normal 276" xfId="1275"/>
    <cellStyle name="Normal 277" xfId="1276"/>
    <cellStyle name="Normal 278" xfId="1277"/>
    <cellStyle name="Normal 279" xfId="1278"/>
    <cellStyle name="Normal 28" xfId="460"/>
    <cellStyle name="Normal 28 2" xfId="995"/>
    <cellStyle name="Normal 28 3" xfId="3733"/>
    <cellStyle name="Normal 280" xfId="1279"/>
    <cellStyle name="Normal 281" xfId="1280"/>
    <cellStyle name="Normal 282" xfId="1281"/>
    <cellStyle name="Normal 283" xfId="1282"/>
    <cellStyle name="Normal 284" xfId="1283"/>
    <cellStyle name="Normal 285" xfId="1284"/>
    <cellStyle name="Normal 286" xfId="1285"/>
    <cellStyle name="Normal 287" xfId="1286"/>
    <cellStyle name="Normal 288" xfId="1287"/>
    <cellStyle name="Normal 289" xfId="1288"/>
    <cellStyle name="Normal 29" xfId="462"/>
    <cellStyle name="Normal 29 2" xfId="996"/>
    <cellStyle name="Normal 29 3" xfId="3734"/>
    <cellStyle name="Normal 290" xfId="1289"/>
    <cellStyle name="Normal 291" xfId="1290"/>
    <cellStyle name="Normal 292" xfId="1291"/>
    <cellStyle name="Normal 293" xfId="1292"/>
    <cellStyle name="Normal 294" xfId="1293"/>
    <cellStyle name="Normal 295" xfId="1294"/>
    <cellStyle name="Normal 296" xfId="1295"/>
    <cellStyle name="Normal 297" xfId="1296"/>
    <cellStyle name="Normal 298" xfId="1297"/>
    <cellStyle name="Normal 299" xfId="1298"/>
    <cellStyle name="Normal 3" xfId="27"/>
    <cellStyle name="Normal 3 10" xfId="502"/>
    <cellStyle name="Normal 3 11" xfId="3159"/>
    <cellStyle name="Normal 3 12" xfId="3528"/>
    <cellStyle name="Normal 3 12 2" xfId="4147"/>
    <cellStyle name="Normal 3 13" xfId="3552"/>
    <cellStyle name="Normal 3 2" xfId="33"/>
    <cellStyle name="Normal 3 2 2" xfId="305"/>
    <cellStyle name="Normal 3 2 2 2" xfId="3694"/>
    <cellStyle name="Normal 3 2 3" xfId="346"/>
    <cellStyle name="Normal 3 2 4" xfId="461"/>
    <cellStyle name="Normal 3 2 5" xfId="997"/>
    <cellStyle name="Normal 3 3" xfId="127"/>
    <cellStyle name="Normal 3 3 2" xfId="363"/>
    <cellStyle name="Normal 3 3 3" xfId="587"/>
    <cellStyle name="Normal 3 4" xfId="130"/>
    <cellStyle name="Normal 3 4 2" xfId="364"/>
    <cellStyle name="Normal 3 4 3" xfId="588"/>
    <cellStyle name="Normal 3 5" xfId="85"/>
    <cellStyle name="Normal 3 5 2" xfId="335"/>
    <cellStyle name="Normal 3 5 3" xfId="589"/>
    <cellStyle name="Normal 3 6" xfId="133"/>
    <cellStyle name="Normal 3 6 2" xfId="590"/>
    <cellStyle name="Normal 3 7" xfId="184"/>
    <cellStyle name="Normal 3 7 2" xfId="3627"/>
    <cellStyle name="Normal 3 8" xfId="403"/>
    <cellStyle name="Normal 3 9" xfId="453"/>
    <cellStyle name="Normal 3 9 2" xfId="3727"/>
    <cellStyle name="Normal 30" xfId="465"/>
    <cellStyle name="Normal 30 2" xfId="998"/>
    <cellStyle name="Normal 30 3" xfId="3737"/>
    <cellStyle name="Normal 300" xfId="1299"/>
    <cellStyle name="Normal 301" xfId="1300"/>
    <cellStyle name="Normal 302" xfId="1301"/>
    <cellStyle name="Normal 303" xfId="1302"/>
    <cellStyle name="Normal 304" xfId="1303"/>
    <cellStyle name="Normal 305" xfId="1304"/>
    <cellStyle name="Normal 306" xfId="1305"/>
    <cellStyle name="Normal 307" xfId="1306"/>
    <cellStyle name="Normal 308" xfId="1307"/>
    <cellStyle name="Normal 309" xfId="1308"/>
    <cellStyle name="Normal 31" xfId="466"/>
    <cellStyle name="Normal 31 2" xfId="999"/>
    <cellStyle name="Normal 310" xfId="1309"/>
    <cellStyle name="Normal 311" xfId="1310"/>
    <cellStyle name="Normal 312" xfId="1311"/>
    <cellStyle name="Normal 313" xfId="1312"/>
    <cellStyle name="Normal 314" xfId="1313"/>
    <cellStyle name="Normal 315" xfId="1314"/>
    <cellStyle name="Normal 316" xfId="1315"/>
    <cellStyle name="Normal 317" xfId="1316"/>
    <cellStyle name="Normal 318" xfId="1317"/>
    <cellStyle name="Normal 319" xfId="1318"/>
    <cellStyle name="Normal 32" xfId="467"/>
    <cellStyle name="Normal 32 2" xfId="899"/>
    <cellStyle name="Normal 32 3" xfId="3604"/>
    <cellStyle name="Normal 32 3 2" xfId="4194"/>
    <cellStyle name="Normal 32 4" xfId="3738"/>
    <cellStyle name="Normal 320" xfId="1319"/>
    <cellStyle name="Normal 321" xfId="1320"/>
    <cellStyle name="Normal 322" xfId="1321"/>
    <cellStyle name="Normal 323" xfId="1322"/>
    <cellStyle name="Normal 324" xfId="1323"/>
    <cellStyle name="Normal 325" xfId="1324"/>
    <cellStyle name="Normal 326" xfId="1325"/>
    <cellStyle name="Normal 327" xfId="1326"/>
    <cellStyle name="Normal 328" xfId="1327"/>
    <cellStyle name="Normal 329" xfId="1328"/>
    <cellStyle name="Normal 33" xfId="482"/>
    <cellStyle name="Normal 33 2" xfId="1022"/>
    <cellStyle name="Normal 33 3" xfId="3753"/>
    <cellStyle name="Normal 330" xfId="1329"/>
    <cellStyle name="Normal 331" xfId="1330"/>
    <cellStyle name="Normal 332" xfId="1331"/>
    <cellStyle name="Normal 333" xfId="1332"/>
    <cellStyle name="Normal 334" xfId="1333"/>
    <cellStyle name="Normal 335" xfId="1334"/>
    <cellStyle name="Normal 336" xfId="1335"/>
    <cellStyle name="Normal 337" xfId="1336"/>
    <cellStyle name="Normal 338" xfId="1337"/>
    <cellStyle name="Normal 339" xfId="1338"/>
    <cellStyle name="Normal 34" xfId="1026"/>
    <cellStyle name="Normal 340" xfId="1339"/>
    <cellStyle name="Normal 341" xfId="1340"/>
    <cellStyle name="Normal 342" xfId="1341"/>
    <cellStyle name="Normal 343" xfId="1342"/>
    <cellStyle name="Normal 344" xfId="1343"/>
    <cellStyle name="Normal 345" xfId="1344"/>
    <cellStyle name="Normal 346" xfId="1345"/>
    <cellStyle name="Normal 347" xfId="1346"/>
    <cellStyle name="Normal 348" xfId="1347"/>
    <cellStyle name="Normal 349" xfId="1348"/>
    <cellStyle name="Normal 35" xfId="1027"/>
    <cellStyle name="Normal 350" xfId="1349"/>
    <cellStyle name="Normal 351" xfId="1350"/>
    <cellStyle name="Normal 352" xfId="1351"/>
    <cellStyle name="Normal 353" xfId="1352"/>
    <cellStyle name="Normal 354" xfId="1353"/>
    <cellStyle name="Normal 355" xfId="1354"/>
    <cellStyle name="Normal 356" xfId="1355"/>
    <cellStyle name="Normal 357" xfId="1356"/>
    <cellStyle name="Normal 358" xfId="1357"/>
    <cellStyle name="Normal 359" xfId="1358"/>
    <cellStyle name="Normal 36" xfId="1031"/>
    <cellStyle name="Normal 360" xfId="1359"/>
    <cellStyle name="Normal 361" xfId="1360"/>
    <cellStyle name="Normal 362" xfId="1361"/>
    <cellStyle name="Normal 363" xfId="1362"/>
    <cellStyle name="Normal 364" xfId="1363"/>
    <cellStyle name="Normal 365" xfId="1364"/>
    <cellStyle name="Normal 366" xfId="1365"/>
    <cellStyle name="Normal 367" xfId="1366"/>
    <cellStyle name="Normal 368" xfId="1367"/>
    <cellStyle name="Normal 369" xfId="1368"/>
    <cellStyle name="Normal 37" xfId="1032"/>
    <cellStyle name="Normal 370" xfId="1369"/>
    <cellStyle name="Normal 371" xfId="1370"/>
    <cellStyle name="Normal 372" xfId="1371"/>
    <cellStyle name="Normal 373" xfId="1372"/>
    <cellStyle name="Normal 374" xfId="1373"/>
    <cellStyle name="Normal 375" xfId="1374"/>
    <cellStyle name="Normal 376" xfId="1375"/>
    <cellStyle name="Normal 377" xfId="1376"/>
    <cellStyle name="Normal 378" xfId="1377"/>
    <cellStyle name="Normal 379" xfId="1378"/>
    <cellStyle name="Normal 38" xfId="1033"/>
    <cellStyle name="Normal 380" xfId="1379"/>
    <cellStyle name="Normal 381" xfId="1380"/>
    <cellStyle name="Normal 382" xfId="1381"/>
    <cellStyle name="Normal 383" xfId="1382"/>
    <cellStyle name="Normal 384" xfId="1383"/>
    <cellStyle name="Normal 385" xfId="1384"/>
    <cellStyle name="Normal 386" xfId="1385"/>
    <cellStyle name="Normal 387" xfId="1386"/>
    <cellStyle name="Normal 388" xfId="1387"/>
    <cellStyle name="Normal 389" xfId="1388"/>
    <cellStyle name="Normal 39" xfId="1034"/>
    <cellStyle name="Normal 390" xfId="1389"/>
    <cellStyle name="Normal 391" xfId="1390"/>
    <cellStyle name="Normal 392" xfId="1391"/>
    <cellStyle name="Normal 393" xfId="1392"/>
    <cellStyle name="Normal 394" xfId="1393"/>
    <cellStyle name="Normal 395" xfId="1394"/>
    <cellStyle name="Normal 396" xfId="1395"/>
    <cellStyle name="Normal 397" xfId="1396"/>
    <cellStyle name="Normal 398" xfId="1397"/>
    <cellStyle name="Normal 399" xfId="1398"/>
    <cellStyle name="Normal 4" xfId="28"/>
    <cellStyle name="Normal 4 10" xfId="436"/>
    <cellStyle name="Normal 4 11" xfId="457"/>
    <cellStyle name="Normal 4 11 2" xfId="3730"/>
    <cellStyle name="Normal 4 12" xfId="500"/>
    <cellStyle name="Normal 4 13" xfId="3548"/>
    <cellStyle name="Normal 4 2" xfId="37"/>
    <cellStyle name="Normal 4 2 2" xfId="319"/>
    <cellStyle name="Normal 4 2 2 2" xfId="1000"/>
    <cellStyle name="Normal 4 2 2 3" xfId="3708"/>
    <cellStyle name="Normal 4 2 3" xfId="365"/>
    <cellStyle name="Normal 4 2 4" xfId="862"/>
    <cellStyle name="Normal 4 3" xfId="1"/>
    <cellStyle name="Normal 4 3 2" xfId="366"/>
    <cellStyle name="Normal 4 3 3" xfId="863"/>
    <cellStyle name="Normal 4 4" xfId="128"/>
    <cellStyle name="Normal 4 4 2" xfId="367"/>
    <cellStyle name="Normal 4 4 3" xfId="594"/>
    <cellStyle name="Normal 4 4 4" xfId="864"/>
    <cellStyle name="Normal 4 5" xfId="131"/>
    <cellStyle name="Normal 4 5 2" xfId="368"/>
    <cellStyle name="Normal 4 5 3" xfId="595"/>
    <cellStyle name="Normal 4 5 4" xfId="865"/>
    <cellStyle name="Normal 4 6" xfId="86"/>
    <cellStyle name="Normal 4 6 2" xfId="349"/>
    <cellStyle name="Normal 4 6 3" xfId="596"/>
    <cellStyle name="Normal 4 6 4" xfId="866"/>
    <cellStyle name="Normal 4 7" xfId="134"/>
    <cellStyle name="Normal 4 7 2" xfId="597"/>
    <cellStyle name="Normal 4 7 3" xfId="861"/>
    <cellStyle name="Normal 4 8" xfId="198"/>
    <cellStyle name="Normal 4 8 2" xfId="3641"/>
    <cellStyle name="Normal 4 9" xfId="404"/>
    <cellStyle name="Normal 40" xfId="1038"/>
    <cellStyle name="Normal 400" xfId="1399"/>
    <cellStyle name="Normal 401" xfId="1400"/>
    <cellStyle name="Normal 402" xfId="1401"/>
    <cellStyle name="Normal 403" xfId="1402"/>
    <cellStyle name="Normal 404" xfId="1403"/>
    <cellStyle name="Normal 405" xfId="1404"/>
    <cellStyle name="Normal 406" xfId="1405"/>
    <cellStyle name="Normal 407" xfId="1406"/>
    <cellStyle name="Normal 408" xfId="1407"/>
    <cellStyle name="Normal 409" xfId="1408"/>
    <cellStyle name="Normal 41" xfId="1039"/>
    <cellStyle name="Normal 410" xfId="1409"/>
    <cellStyle name="Normal 411" xfId="1410"/>
    <cellStyle name="Normal 412" xfId="1411"/>
    <cellStyle name="Normal 413" xfId="1412"/>
    <cellStyle name="Normal 414" xfId="1413"/>
    <cellStyle name="Normal 415" xfId="1414"/>
    <cellStyle name="Normal 416" xfId="1415"/>
    <cellStyle name="Normal 417" xfId="1416"/>
    <cellStyle name="Normal 418" xfId="1417"/>
    <cellStyle name="Normal 419" xfId="1418"/>
    <cellStyle name="Normal 42" xfId="1040"/>
    <cellStyle name="Normal 420" xfId="1419"/>
    <cellStyle name="Normal 421" xfId="1420"/>
    <cellStyle name="Normal 422" xfId="1421"/>
    <cellStyle name="Normal 423" xfId="1422"/>
    <cellStyle name="Normal 424" xfId="1423"/>
    <cellStyle name="Normal 425" xfId="1424"/>
    <cellStyle name="Normal 426" xfId="1425"/>
    <cellStyle name="Normal 427" xfId="1426"/>
    <cellStyle name="Normal 428" xfId="1427"/>
    <cellStyle name="Normal 429" xfId="1428"/>
    <cellStyle name="Normal 43" xfId="1041"/>
    <cellStyle name="Normal 430" xfId="1429"/>
    <cellStyle name="Normal 431" xfId="1430"/>
    <cellStyle name="Normal 432" xfId="1431"/>
    <cellStyle name="Normal 433" xfId="1432"/>
    <cellStyle name="Normal 434" xfId="1433"/>
    <cellStyle name="Normal 435" xfId="1434"/>
    <cellStyle name="Normal 436" xfId="1435"/>
    <cellStyle name="Normal 437" xfId="1436"/>
    <cellStyle name="Normal 438" xfId="1437"/>
    <cellStyle name="Normal 439" xfId="1438"/>
    <cellStyle name="Normal 44" xfId="1042"/>
    <cellStyle name="Normal 440" xfId="1439"/>
    <cellStyle name="Normal 441" xfId="1440"/>
    <cellStyle name="Normal 442" xfId="1441"/>
    <cellStyle name="Normal 443" xfId="1442"/>
    <cellStyle name="Normal 444" xfId="1443"/>
    <cellStyle name="Normal 445" xfId="1444"/>
    <cellStyle name="Normal 446" xfId="1445"/>
    <cellStyle name="Normal 447" xfId="1447"/>
    <cellStyle name="Normal 448" xfId="1448"/>
    <cellStyle name="Normal 449" xfId="1449"/>
    <cellStyle name="Normal 45" xfId="1043"/>
    <cellStyle name="Normal 450" xfId="1450"/>
    <cellStyle name="Normal 451" xfId="1451"/>
    <cellStyle name="Normal 452" xfId="1452"/>
    <cellStyle name="Normal 453" xfId="1453"/>
    <cellStyle name="Normal 454" xfId="1454"/>
    <cellStyle name="Normal 455" xfId="1455"/>
    <cellStyle name="Normal 456" xfId="1456"/>
    <cellStyle name="Normal 457" xfId="1457"/>
    <cellStyle name="Normal 458" xfId="1458"/>
    <cellStyle name="Normal 459" xfId="1459"/>
    <cellStyle name="Normal 46" xfId="1044"/>
    <cellStyle name="Normal 460" xfId="1460"/>
    <cellStyle name="Normal 461" xfId="1461"/>
    <cellStyle name="Normal 462" xfId="1462"/>
    <cellStyle name="Normal 463" xfId="1463"/>
    <cellStyle name="Normal 464" xfId="1464"/>
    <cellStyle name="Normal 465" xfId="1465"/>
    <cellStyle name="Normal 466" xfId="1466"/>
    <cellStyle name="Normal 467" xfId="1467"/>
    <cellStyle name="Normal 468" xfId="1468"/>
    <cellStyle name="Normal 469" xfId="1469"/>
    <cellStyle name="Normal 47" xfId="1045"/>
    <cellStyle name="Normal 470" xfId="1470"/>
    <cellStyle name="Normal 471" xfId="1471"/>
    <cellStyle name="Normal 472" xfId="1472"/>
    <cellStyle name="Normal 473" xfId="1473"/>
    <cellStyle name="Normal 474" xfId="1474"/>
    <cellStyle name="Normal 475" xfId="1475"/>
    <cellStyle name="Normal 476" xfId="1476"/>
    <cellStyle name="Normal 477" xfId="1477"/>
    <cellStyle name="Normal 478" xfId="1478"/>
    <cellStyle name="Normal 479" xfId="1479"/>
    <cellStyle name="Normal 48" xfId="1046"/>
    <cellStyle name="Normal 480" xfId="1480"/>
    <cellStyle name="Normal 481" xfId="1481"/>
    <cellStyle name="Normal 482" xfId="1482"/>
    <cellStyle name="Normal 483" xfId="1483"/>
    <cellStyle name="Normal 484" xfId="1484"/>
    <cellStyle name="Normal 485" xfId="1485"/>
    <cellStyle name="Normal 486" xfId="1486"/>
    <cellStyle name="Normal 487" xfId="1487"/>
    <cellStyle name="Normal 488" xfId="1488"/>
    <cellStyle name="Normal 489" xfId="1489"/>
    <cellStyle name="Normal 49" xfId="1047"/>
    <cellStyle name="Normal 490" xfId="1490"/>
    <cellStyle name="Normal 491" xfId="1491"/>
    <cellStyle name="Normal 492" xfId="1492"/>
    <cellStyle name="Normal 493" xfId="1493"/>
    <cellStyle name="Normal 494" xfId="1494"/>
    <cellStyle name="Normal 495" xfId="1495"/>
    <cellStyle name="Normal 496" xfId="1496"/>
    <cellStyle name="Normal 497" xfId="1497"/>
    <cellStyle name="Normal 498" xfId="1498"/>
    <cellStyle name="Normal 499" xfId="1499"/>
    <cellStyle name="Normal 5" xfId="10"/>
    <cellStyle name="Normal 5 2" xfId="31"/>
    <cellStyle name="Normal 5 2 2" xfId="369"/>
    <cellStyle name="Normal 5 2 3" xfId="1001"/>
    <cellStyle name="Normal 5 3" xfId="212"/>
    <cellStyle name="Normal 5 3 2" xfId="370"/>
    <cellStyle name="Normal 5 3 3" xfId="867"/>
    <cellStyle name="Normal 5 3 4" xfId="3655"/>
    <cellStyle name="Normal 5 4" xfId="371"/>
    <cellStyle name="Normal 5 5" xfId="372"/>
    <cellStyle name="Normal 5 6" xfId="348"/>
    <cellStyle name="Normal 5 7" xfId="506"/>
    <cellStyle name="Normal 5 7 2" xfId="3756"/>
    <cellStyle name="Normal 5 8" xfId="3145"/>
    <cellStyle name="Normal 5 9" xfId="3267"/>
    <cellStyle name="Normal 5 9 2" xfId="3964"/>
    <cellStyle name="Normal 50" xfId="1048"/>
    <cellStyle name="Normal 500" xfId="1500"/>
    <cellStyle name="Normal 501" xfId="1501"/>
    <cellStyle name="Normal 502" xfId="1502"/>
    <cellStyle name="Normal 503" xfId="1503"/>
    <cellStyle name="Normal 504" xfId="1504"/>
    <cellStyle name="Normal 505" xfId="1505"/>
    <cellStyle name="Normal 506" xfId="1506"/>
    <cellStyle name="Normal 507" xfId="1507"/>
    <cellStyle name="Normal 508" xfId="1508"/>
    <cellStyle name="Normal 509" xfId="1509"/>
    <cellStyle name="Normal 51" xfId="1049"/>
    <cellStyle name="Normal 510" xfId="1510"/>
    <cellStyle name="Normal 511" xfId="1511"/>
    <cellStyle name="Normal 512" xfId="1512"/>
    <cellStyle name="Normal 513" xfId="1513"/>
    <cellStyle name="Normal 514" xfId="1514"/>
    <cellStyle name="Normal 515" xfId="1515"/>
    <cellStyle name="Normal 516" xfId="1516"/>
    <cellStyle name="Normal 517" xfId="1517"/>
    <cellStyle name="Normal 518" xfId="1518"/>
    <cellStyle name="Normal 519" xfId="1519"/>
    <cellStyle name="Normal 52" xfId="1050"/>
    <cellStyle name="Normal 520" xfId="1520"/>
    <cellStyle name="Normal 521" xfId="1522"/>
    <cellStyle name="Normal 522" xfId="1523"/>
    <cellStyle name="Normal 523" xfId="1524"/>
    <cellStyle name="Normal 524" xfId="1525"/>
    <cellStyle name="Normal 525" xfId="1526"/>
    <cellStyle name="Normal 526" xfId="1527"/>
    <cellStyle name="Normal 527" xfId="1528"/>
    <cellStyle name="Normal 528" xfId="1529"/>
    <cellStyle name="Normal 529" xfId="1530"/>
    <cellStyle name="Normal 53" xfId="1051"/>
    <cellStyle name="Normal 530" xfId="1531"/>
    <cellStyle name="Normal 531" xfId="1532"/>
    <cellStyle name="Normal 532" xfId="1533"/>
    <cellStyle name="Normal 533" xfId="1534"/>
    <cellStyle name="Normal 534" xfId="1535"/>
    <cellStyle name="Normal 535" xfId="1536"/>
    <cellStyle name="Normal 536" xfId="1537"/>
    <cellStyle name="Normal 537" xfId="1538"/>
    <cellStyle name="Normal 538" xfId="1539"/>
    <cellStyle name="Normal 539" xfId="1540"/>
    <cellStyle name="Normal 54" xfId="1052"/>
    <cellStyle name="Normal 540" xfId="1541"/>
    <cellStyle name="Normal 541" xfId="1542"/>
    <cellStyle name="Normal 542" xfId="1543"/>
    <cellStyle name="Normal 543" xfId="1544"/>
    <cellStyle name="Normal 544" xfId="1545"/>
    <cellStyle name="Normal 545" xfId="1546"/>
    <cellStyle name="Normal 546" xfId="1547"/>
    <cellStyle name="Normal 547" xfId="1548"/>
    <cellStyle name="Normal 548" xfId="1549"/>
    <cellStyle name="Normal 549" xfId="1550"/>
    <cellStyle name="Normal 55" xfId="1053"/>
    <cellStyle name="Normal 550" xfId="1551"/>
    <cellStyle name="Normal 551" xfId="1552"/>
    <cellStyle name="Normal 552" xfId="1553"/>
    <cellStyle name="Normal 553" xfId="1554"/>
    <cellStyle name="Normal 554" xfId="1555"/>
    <cellStyle name="Normal 555" xfId="1556"/>
    <cellStyle name="Normal 556" xfId="1557"/>
    <cellStyle name="Normal 557" xfId="1558"/>
    <cellStyle name="Normal 558" xfId="1559"/>
    <cellStyle name="Normal 559" xfId="1560"/>
    <cellStyle name="Normal 56" xfId="1055"/>
    <cellStyle name="Normal 560" xfId="1561"/>
    <cellStyle name="Normal 561" xfId="1562"/>
    <cellStyle name="Normal 562" xfId="1563"/>
    <cellStyle name="Normal 563" xfId="1564"/>
    <cellStyle name="Normal 564" xfId="1565"/>
    <cellStyle name="Normal 565" xfId="1566"/>
    <cellStyle name="Normal 566" xfId="1567"/>
    <cellStyle name="Normal 567" xfId="1568"/>
    <cellStyle name="Normal 568" xfId="1569"/>
    <cellStyle name="Normal 569" xfId="1570"/>
    <cellStyle name="Normal 57" xfId="1056"/>
    <cellStyle name="Normal 570" xfId="1571"/>
    <cellStyle name="Normal 571" xfId="1572"/>
    <cellStyle name="Normal 572" xfId="1573"/>
    <cellStyle name="Normal 573" xfId="1574"/>
    <cellStyle name="Normal 574" xfId="1575"/>
    <cellStyle name="Normal 575" xfId="1576"/>
    <cellStyle name="Normal 576" xfId="1577"/>
    <cellStyle name="Normal 577" xfId="1578"/>
    <cellStyle name="Normal 578" xfId="1579"/>
    <cellStyle name="Normal 579" xfId="1580"/>
    <cellStyle name="Normal 58" xfId="1057"/>
    <cellStyle name="Normal 580" xfId="1581"/>
    <cellStyle name="Normal 581" xfId="1582"/>
    <cellStyle name="Normal 582" xfId="1583"/>
    <cellStyle name="Normal 583" xfId="1584"/>
    <cellStyle name="Normal 584" xfId="1585"/>
    <cellStyle name="Normal 585" xfId="1586"/>
    <cellStyle name="Normal 586" xfId="1587"/>
    <cellStyle name="Normal 587" xfId="1588"/>
    <cellStyle name="Normal 588" xfId="1589"/>
    <cellStyle name="Normal 589" xfId="1590"/>
    <cellStyle name="Normal 59" xfId="1058"/>
    <cellStyle name="Normal 590" xfId="1591"/>
    <cellStyle name="Normal 591" xfId="1592"/>
    <cellStyle name="Normal 592" xfId="1593"/>
    <cellStyle name="Normal 593" xfId="1594"/>
    <cellStyle name="Normal 594" xfId="1595"/>
    <cellStyle name="Normal 595" xfId="1596"/>
    <cellStyle name="Normal 596" xfId="1597"/>
    <cellStyle name="Normal 597" xfId="1598"/>
    <cellStyle name="Normal 598" xfId="1599"/>
    <cellStyle name="Normal 599" xfId="1600"/>
    <cellStyle name="Normal 6" xfId="19"/>
    <cellStyle name="Normal 6 2" xfId="29"/>
    <cellStyle name="Normal 6 2 2" xfId="373"/>
    <cellStyle name="Normal 6 2 3" xfId="601"/>
    <cellStyle name="Normal 6 2 3 2" xfId="3790"/>
    <cellStyle name="Normal 6 2 4" xfId="1002"/>
    <cellStyle name="Normal 6 2 5" xfId="3300"/>
    <cellStyle name="Normal 6 2 5 2" xfId="3997"/>
    <cellStyle name="Normal 6 2 6" xfId="3608"/>
    <cellStyle name="Normal 6 3" xfId="374"/>
    <cellStyle name="Normal 6 4" xfId="351"/>
    <cellStyle name="Normal 6 5" xfId="3223"/>
    <cellStyle name="Normal 60" xfId="1059"/>
    <cellStyle name="Normal 600" xfId="1601"/>
    <cellStyle name="Normal 601" xfId="1602"/>
    <cellStyle name="Normal 602" xfId="1603"/>
    <cellStyle name="Normal 603" xfId="1604"/>
    <cellStyle name="Normal 604" xfId="1605"/>
    <cellStyle name="Normal 605" xfId="1606"/>
    <cellStyle name="Normal 606" xfId="1607"/>
    <cellStyle name="Normal 607" xfId="1608"/>
    <cellStyle name="Normal 608" xfId="1609"/>
    <cellStyle name="Normal 609" xfId="1610"/>
    <cellStyle name="Normal 61" xfId="1060"/>
    <cellStyle name="Normal 610" xfId="1611"/>
    <cellStyle name="Normal 611" xfId="1612"/>
    <cellStyle name="Normal 612" xfId="1613"/>
    <cellStyle name="Normal 613" xfId="1614"/>
    <cellStyle name="Normal 614" xfId="1615"/>
    <cellStyle name="Normal 615" xfId="1616"/>
    <cellStyle name="Normal 616" xfId="1617"/>
    <cellStyle name="Normal 617" xfId="1618"/>
    <cellStyle name="Normal 618" xfId="1619"/>
    <cellStyle name="Normal 619" xfId="1620"/>
    <cellStyle name="Normal 62" xfId="1061"/>
    <cellStyle name="Normal 620" xfId="1621"/>
    <cellStyle name="Normal 621" xfId="1622"/>
    <cellStyle name="Normal 622" xfId="1623"/>
    <cellStyle name="Normal 623" xfId="1624"/>
    <cellStyle name="Normal 624" xfId="1625"/>
    <cellStyle name="Normal 625" xfId="1626"/>
    <cellStyle name="Normal 626" xfId="1627"/>
    <cellStyle name="Normal 627" xfId="1628"/>
    <cellStyle name="Normal 628" xfId="1629"/>
    <cellStyle name="Normal 629" xfId="1630"/>
    <cellStyle name="Normal 63" xfId="1062"/>
    <cellStyle name="Normal 630" xfId="1631"/>
    <cellStyle name="Normal 631" xfId="1632"/>
    <cellStyle name="Normal 632" xfId="1633"/>
    <cellStyle name="Normal 633" xfId="1634"/>
    <cellStyle name="Normal 634" xfId="1635"/>
    <cellStyle name="Normal 635" xfId="1636"/>
    <cellStyle name="Normal 636" xfId="1637"/>
    <cellStyle name="Normal 637" xfId="1638"/>
    <cellStyle name="Normal 638" xfId="1639"/>
    <cellStyle name="Normal 639" xfId="1640"/>
    <cellStyle name="Normal 64" xfId="1063"/>
    <cellStyle name="Normal 640" xfId="1641"/>
    <cellStyle name="Normal 641" xfId="1642"/>
    <cellStyle name="Normal 642" xfId="1643"/>
    <cellStyle name="Normal 643" xfId="1644"/>
    <cellStyle name="Normal 644" xfId="1645"/>
    <cellStyle name="Normal 645" xfId="1646"/>
    <cellStyle name="Normal 646" xfId="1647"/>
    <cellStyle name="Normal 647" xfId="1648"/>
    <cellStyle name="Normal 648" xfId="1649"/>
    <cellStyle name="Normal 649" xfId="1650"/>
    <cellStyle name="Normal 65" xfId="1064"/>
    <cellStyle name="Normal 650" xfId="1651"/>
    <cellStyle name="Normal 651" xfId="1652"/>
    <cellStyle name="Normal 652" xfId="1653"/>
    <cellStyle name="Normal 653" xfId="1654"/>
    <cellStyle name="Normal 654" xfId="1655"/>
    <cellStyle name="Normal 655" xfId="1656"/>
    <cellStyle name="Normal 656" xfId="1657"/>
    <cellStyle name="Normal 657" xfId="1658"/>
    <cellStyle name="Normal 658" xfId="1659"/>
    <cellStyle name="Normal 659" xfId="1660"/>
    <cellStyle name="Normal 66" xfId="1065"/>
    <cellStyle name="Normal 660" xfId="1661"/>
    <cellStyle name="Normal 661" xfId="1662"/>
    <cellStyle name="Normal 662" xfId="1663"/>
    <cellStyle name="Normal 663" xfId="1664"/>
    <cellStyle name="Normal 664" xfId="1665"/>
    <cellStyle name="Normal 665" xfId="1666"/>
    <cellStyle name="Normal 666" xfId="1667"/>
    <cellStyle name="Normal 667" xfId="1668"/>
    <cellStyle name="Normal 668" xfId="1669"/>
    <cellStyle name="Normal 669" xfId="1670"/>
    <cellStyle name="Normal 67" xfId="1066"/>
    <cellStyle name="Normal 670" xfId="1671"/>
    <cellStyle name="Normal 671" xfId="1672"/>
    <cellStyle name="Normal 672" xfId="1673"/>
    <cellStyle name="Normal 673" xfId="1674"/>
    <cellStyle name="Normal 674" xfId="1675"/>
    <cellStyle name="Normal 675" xfId="1676"/>
    <cellStyle name="Normal 676" xfId="1677"/>
    <cellStyle name="Normal 677" xfId="1678"/>
    <cellStyle name="Normal 678" xfId="1679"/>
    <cellStyle name="Normal 679" xfId="1680"/>
    <cellStyle name="Normal 68" xfId="1067"/>
    <cellStyle name="Normal 680" xfId="1681"/>
    <cellStyle name="Normal 681" xfId="1682"/>
    <cellStyle name="Normal 682" xfId="1683"/>
    <cellStyle name="Normal 683" xfId="1684"/>
    <cellStyle name="Normal 684" xfId="1685"/>
    <cellStyle name="Normal 685" xfId="1686"/>
    <cellStyle name="Normal 686" xfId="1687"/>
    <cellStyle name="Normal 687" xfId="1688"/>
    <cellStyle name="Normal 688" xfId="1689"/>
    <cellStyle name="Normal 689" xfId="1690"/>
    <cellStyle name="Normal 69" xfId="1068"/>
    <cellStyle name="Normal 690" xfId="1691"/>
    <cellStyle name="Normal 691" xfId="1692"/>
    <cellStyle name="Normal 692" xfId="1693"/>
    <cellStyle name="Normal 693" xfId="1694"/>
    <cellStyle name="Normal 694" xfId="1695"/>
    <cellStyle name="Normal 695" xfId="1696"/>
    <cellStyle name="Normal 696" xfId="1697"/>
    <cellStyle name="Normal 697" xfId="1698"/>
    <cellStyle name="Normal 698" xfId="1699"/>
    <cellStyle name="Normal 699" xfId="1700"/>
    <cellStyle name="Normal 7" xfId="20"/>
    <cellStyle name="Normal 7 2" xfId="376"/>
    <cellStyle name="Normal 7 2 2" xfId="1003"/>
    <cellStyle name="Normal 7 3" xfId="375"/>
    <cellStyle name="Normal 7 3 2" xfId="3578"/>
    <cellStyle name="Normal 7 3 2 2" xfId="4184"/>
    <cellStyle name="Normal 7 3 3" xfId="3566"/>
    <cellStyle name="Normal 7 3 3 2" xfId="4175"/>
    <cellStyle name="Normal 7 3 4" xfId="3724"/>
    <cellStyle name="Normal 7 4" xfId="334"/>
    <cellStyle name="Normal 7 4 2" xfId="3581"/>
    <cellStyle name="Normal 7 4 2 2" xfId="4187"/>
    <cellStyle name="Normal 7 4 3" xfId="3569"/>
    <cellStyle name="Normal 7 4 3 2" xfId="4178"/>
    <cellStyle name="Normal 7 5" xfId="868"/>
    <cellStyle name="Normal 7 5 2" xfId="3572"/>
    <cellStyle name="Normal 7 5 2 2" xfId="4181"/>
    <cellStyle name="Normal 7 6" xfId="3195"/>
    <cellStyle name="Normal 7 7" xfId="3561"/>
    <cellStyle name="Normal 7 7 2" xfId="4172"/>
    <cellStyle name="Normal 70" xfId="1069"/>
    <cellStyle name="Normal 700" xfId="1701"/>
    <cellStyle name="Normal 701" xfId="1702"/>
    <cellStyle name="Normal 702" xfId="1703"/>
    <cellStyle name="Normal 703" xfId="1704"/>
    <cellStyle name="Normal 704" xfId="1705"/>
    <cellStyle name="Normal 705" xfId="1706"/>
    <cellStyle name="Normal 706" xfId="1707"/>
    <cellStyle name="Normal 707" xfId="1708"/>
    <cellStyle name="Normal 708" xfId="1709"/>
    <cellStyle name="Normal 709" xfId="1710"/>
    <cellStyle name="Normal 71" xfId="1070"/>
    <cellStyle name="Normal 710" xfId="1711"/>
    <cellStyle name="Normal 711" xfId="1712"/>
    <cellStyle name="Normal 712" xfId="1713"/>
    <cellStyle name="Normal 713" xfId="1714"/>
    <cellStyle name="Normal 714" xfId="1715"/>
    <cellStyle name="Normal 715" xfId="1716"/>
    <cellStyle name="Normal 716" xfId="1717"/>
    <cellStyle name="Normal 717" xfId="1718"/>
    <cellStyle name="Normal 718" xfId="1719"/>
    <cellStyle name="Normal 719" xfId="1720"/>
    <cellStyle name="Normal 72" xfId="1071"/>
    <cellStyle name="Normal 720" xfId="1721"/>
    <cellStyle name="Normal 721" xfId="1722"/>
    <cellStyle name="Normal 722" xfId="1723"/>
    <cellStyle name="Normal 723" xfId="1724"/>
    <cellStyle name="Normal 724" xfId="1725"/>
    <cellStyle name="Normal 725" xfId="1726"/>
    <cellStyle name="Normal 726" xfId="1727"/>
    <cellStyle name="Normal 727" xfId="1728"/>
    <cellStyle name="Normal 728" xfId="1729"/>
    <cellStyle name="Normal 729" xfId="1730"/>
    <cellStyle name="Normal 73" xfId="1072"/>
    <cellStyle name="Normal 730" xfId="1731"/>
    <cellStyle name="Normal 731" xfId="1732"/>
    <cellStyle name="Normal 732" xfId="1733"/>
    <cellStyle name="Normal 733" xfId="1734"/>
    <cellStyle name="Normal 734" xfId="1735"/>
    <cellStyle name="Normal 735" xfId="1736"/>
    <cellStyle name="Normal 736" xfId="1737"/>
    <cellStyle name="Normal 737" xfId="1738"/>
    <cellStyle name="Normal 738" xfId="1739"/>
    <cellStyle name="Normal 739" xfId="1740"/>
    <cellStyle name="Normal 74" xfId="1073"/>
    <cellStyle name="Normal 740" xfId="1741"/>
    <cellStyle name="Normal 741" xfId="1742"/>
    <cellStyle name="Normal 742" xfId="1743"/>
    <cellStyle name="Normal 743" xfId="1744"/>
    <cellStyle name="Normal 744" xfId="1745"/>
    <cellStyle name="Normal 745" xfId="1746"/>
    <cellStyle name="Normal 746" xfId="1747"/>
    <cellStyle name="Normal 747" xfId="1748"/>
    <cellStyle name="Normal 748" xfId="1749"/>
    <cellStyle name="Normal 749" xfId="1750"/>
    <cellStyle name="Normal 75" xfId="1074"/>
    <cellStyle name="Normal 750" xfId="1751"/>
    <cellStyle name="Normal 751" xfId="1752"/>
    <cellStyle name="Normal 752" xfId="1753"/>
    <cellStyle name="Normal 753" xfId="1754"/>
    <cellStyle name="Normal 754" xfId="1755"/>
    <cellStyle name="Normal 755" xfId="1756"/>
    <cellStyle name="Normal 756" xfId="1757"/>
    <cellStyle name="Normal 757" xfId="1758"/>
    <cellStyle name="Normal 758" xfId="1759"/>
    <cellStyle name="Normal 759" xfId="1760"/>
    <cellStyle name="Normal 76" xfId="1075"/>
    <cellStyle name="Normal 760" xfId="1761"/>
    <cellStyle name="Normal 761" xfId="1762"/>
    <cellStyle name="Normal 762" xfId="1763"/>
    <cellStyle name="Normal 763" xfId="1764"/>
    <cellStyle name="Normal 764" xfId="1765"/>
    <cellStyle name="Normal 765" xfId="1766"/>
    <cellStyle name="Normal 766" xfId="1767"/>
    <cellStyle name="Normal 767" xfId="1768"/>
    <cellStyle name="Normal 768" xfId="1769"/>
    <cellStyle name="Normal 769" xfId="1770"/>
    <cellStyle name="Normal 77" xfId="1076"/>
    <cellStyle name="Normal 770" xfId="1771"/>
    <cellStyle name="Normal 771" xfId="1772"/>
    <cellStyle name="Normal 772" xfId="1773"/>
    <cellStyle name="Normal 773" xfId="1774"/>
    <cellStyle name="Normal 774" xfId="1775"/>
    <cellStyle name="Normal 775" xfId="1776"/>
    <cellStyle name="Normal 776" xfId="1777"/>
    <cellStyle name="Normal 777" xfId="1778"/>
    <cellStyle name="Normal 778" xfId="1779"/>
    <cellStyle name="Normal 779" xfId="1780"/>
    <cellStyle name="Normal 78" xfId="1077"/>
    <cellStyle name="Normal 780" xfId="1781"/>
    <cellStyle name="Normal 781" xfId="1782"/>
    <cellStyle name="Normal 782" xfId="1783"/>
    <cellStyle name="Normal 783" xfId="1784"/>
    <cellStyle name="Normal 784" xfId="1785"/>
    <cellStyle name="Normal 785" xfId="1786"/>
    <cellStyle name="Normal 786" xfId="1787"/>
    <cellStyle name="Normal 787" xfId="1788"/>
    <cellStyle name="Normal 788" xfId="1789"/>
    <cellStyle name="Normal 789" xfId="1790"/>
    <cellStyle name="Normal 79" xfId="1078"/>
    <cellStyle name="Normal 790" xfId="1791"/>
    <cellStyle name="Normal 791" xfId="1792"/>
    <cellStyle name="Normal 792" xfId="1793"/>
    <cellStyle name="Normal 793" xfId="1794"/>
    <cellStyle name="Normal 794" xfId="1795"/>
    <cellStyle name="Normal 795" xfId="1796"/>
    <cellStyle name="Normal 796" xfId="1797"/>
    <cellStyle name="Normal 797" xfId="1798"/>
    <cellStyle name="Normal 798" xfId="1799"/>
    <cellStyle name="Normal 799" xfId="1800"/>
    <cellStyle name="Normal 8" xfId="17"/>
    <cellStyle name="Normal 8 2" xfId="377"/>
    <cellStyle name="Normal 8 2 2" xfId="1004"/>
    <cellStyle name="Normal 8 3" xfId="3157"/>
    <cellStyle name="Normal 80" xfId="1079"/>
    <cellStyle name="Normal 800" xfId="1801"/>
    <cellStyle name="Normal 801" xfId="1802"/>
    <cellStyle name="Normal 802" xfId="1803"/>
    <cellStyle name="Normal 803" xfId="1804"/>
    <cellStyle name="Normal 804" xfId="1805"/>
    <cellStyle name="Normal 805" xfId="1806"/>
    <cellStyle name="Normal 806" xfId="1807"/>
    <cellStyle name="Normal 807" xfId="1808"/>
    <cellStyle name="Normal 808" xfId="1809"/>
    <cellStyle name="Normal 809" xfId="1810"/>
    <cellStyle name="Normal 81" xfId="1080"/>
    <cellStyle name="Normal 810" xfId="1811"/>
    <cellStyle name="Normal 811" xfId="1812"/>
    <cellStyle name="Normal 812" xfId="1813"/>
    <cellStyle name="Normal 813" xfId="1814"/>
    <cellStyle name="Normal 814" xfId="1815"/>
    <cellStyle name="Normal 815" xfId="1816"/>
    <cellStyle name="Normal 816" xfId="1817"/>
    <cellStyle name="Normal 817" xfId="1818"/>
    <cellStyle name="Normal 818" xfId="1819"/>
    <cellStyle name="Normal 819" xfId="1820"/>
    <cellStyle name="Normal 82" xfId="1081"/>
    <cellStyle name="Normal 820" xfId="1821"/>
    <cellStyle name="Normal 821" xfId="1822"/>
    <cellStyle name="Normal 822" xfId="1823"/>
    <cellStyle name="Normal 823" xfId="1824"/>
    <cellStyle name="Normal 824" xfId="1825"/>
    <cellStyle name="Normal 825" xfId="1826"/>
    <cellStyle name="Normal 826" xfId="1827"/>
    <cellStyle name="Normal 827" xfId="1828"/>
    <cellStyle name="Normal 828" xfId="1829"/>
    <cellStyle name="Normal 829" xfId="1830"/>
    <cellStyle name="Normal 83" xfId="1082"/>
    <cellStyle name="Normal 830" xfId="1831"/>
    <cellStyle name="Normal 831" xfId="1832"/>
    <cellStyle name="Normal 832" xfId="1833"/>
    <cellStyle name="Normal 833" xfId="1834"/>
    <cellStyle name="Normal 834" xfId="1835"/>
    <cellStyle name="Normal 835" xfId="1836"/>
    <cellStyle name="Normal 836" xfId="1837"/>
    <cellStyle name="Normal 837" xfId="1838"/>
    <cellStyle name="Normal 838" xfId="1839"/>
    <cellStyle name="Normal 839" xfId="1840"/>
    <cellStyle name="Normal 84" xfId="1083"/>
    <cellStyle name="Normal 840" xfId="1841"/>
    <cellStyle name="Normal 841" xfId="1842"/>
    <cellStyle name="Normal 842" xfId="1843"/>
    <cellStyle name="Normal 843" xfId="1844"/>
    <cellStyle name="Normal 844" xfId="1845"/>
    <cellStyle name="Normal 845" xfId="1846"/>
    <cellStyle name="Normal 846" xfId="1847"/>
    <cellStyle name="Normal 847" xfId="1848"/>
    <cellStyle name="Normal 848" xfId="1849"/>
    <cellStyle name="Normal 849" xfId="1850"/>
    <cellStyle name="Normal 85" xfId="1084"/>
    <cellStyle name="Normal 850" xfId="1851"/>
    <cellStyle name="Normal 851" xfId="1852"/>
    <cellStyle name="Normal 852" xfId="1853"/>
    <cellStyle name="Normal 853" xfId="1854"/>
    <cellStyle name="Normal 854" xfId="1855"/>
    <cellStyle name="Normal 855" xfId="1856"/>
    <cellStyle name="Normal 856" xfId="1857"/>
    <cellStyle name="Normal 857" xfId="1858"/>
    <cellStyle name="Normal 858" xfId="1859"/>
    <cellStyle name="Normal 859" xfId="1860"/>
    <cellStyle name="Normal 86" xfId="1085"/>
    <cellStyle name="Normal 860" xfId="1861"/>
    <cellStyle name="Normal 861" xfId="1862"/>
    <cellStyle name="Normal 862" xfId="1863"/>
    <cellStyle name="Normal 863" xfId="1864"/>
    <cellStyle name="Normal 864" xfId="1865"/>
    <cellStyle name="Normal 865" xfId="1866"/>
    <cellStyle name="Normal 866" xfId="1867"/>
    <cellStyle name="Normal 867" xfId="1868"/>
    <cellStyle name="Normal 868" xfId="1869"/>
    <cellStyle name="Normal 869" xfId="1870"/>
    <cellStyle name="Normal 87" xfId="1086"/>
    <cellStyle name="Normal 870" xfId="1871"/>
    <cellStyle name="Normal 871" xfId="1872"/>
    <cellStyle name="Normal 872" xfId="1873"/>
    <cellStyle name="Normal 873" xfId="1874"/>
    <cellStyle name="Normal 874" xfId="1875"/>
    <cellStyle name="Normal 875" xfId="1876"/>
    <cellStyle name="Normal 876" xfId="1877"/>
    <cellStyle name="Normal 877" xfId="1878"/>
    <cellStyle name="Normal 878" xfId="1879"/>
    <cellStyle name="Normal 879" xfId="1880"/>
    <cellStyle name="Normal 88" xfId="1087"/>
    <cellStyle name="Normal 880" xfId="1881"/>
    <cellStyle name="Normal 881" xfId="1882"/>
    <cellStyle name="Normal 882" xfId="1883"/>
    <cellStyle name="Normal 883" xfId="1884"/>
    <cellStyle name="Normal 884" xfId="1885"/>
    <cellStyle name="Normal 885" xfId="1886"/>
    <cellStyle name="Normal 886" xfId="1887"/>
    <cellStyle name="Normal 887" xfId="1888"/>
    <cellStyle name="Normal 888" xfId="1889"/>
    <cellStyle name="Normal 889" xfId="1890"/>
    <cellStyle name="Normal 89" xfId="1088"/>
    <cellStyle name="Normal 890" xfId="1891"/>
    <cellStyle name="Normal 891" xfId="1892"/>
    <cellStyle name="Normal 892" xfId="1893"/>
    <cellStyle name="Normal 893" xfId="1894"/>
    <cellStyle name="Normal 894" xfId="1895"/>
    <cellStyle name="Normal 895" xfId="1896"/>
    <cellStyle name="Normal 896" xfId="1897"/>
    <cellStyle name="Normal 897" xfId="1898"/>
    <cellStyle name="Normal 898" xfId="1899"/>
    <cellStyle name="Normal 899" xfId="1900"/>
    <cellStyle name="Normal 9" xfId="5"/>
    <cellStyle name="Normal 9 2" xfId="379"/>
    <cellStyle name="Normal 9 3" xfId="378"/>
    <cellStyle name="Normal 9 4" xfId="1005"/>
    <cellStyle name="Normal 9 5" xfId="3163"/>
    <cellStyle name="Normal 90" xfId="1089"/>
    <cellStyle name="Normal 900" xfId="1901"/>
    <cellStyle name="Normal 901" xfId="1902"/>
    <cellStyle name="Normal 902" xfId="1903"/>
    <cellStyle name="Normal 903" xfId="1904"/>
    <cellStyle name="Normal 904" xfId="1905"/>
    <cellStyle name="Normal 905" xfId="1906"/>
    <cellStyle name="Normal 906" xfId="1907"/>
    <cellStyle name="Normal 907" xfId="1908"/>
    <cellStyle name="Normal 908" xfId="1909"/>
    <cellStyle name="Normal 909" xfId="1910"/>
    <cellStyle name="Normal 91" xfId="1090"/>
    <cellStyle name="Normal 910" xfId="1911"/>
    <cellStyle name="Normal 911" xfId="1912"/>
    <cellStyle name="Normal 912" xfId="1913"/>
    <cellStyle name="Normal 913" xfId="1914"/>
    <cellStyle name="Normal 914" xfId="1915"/>
    <cellStyle name="Normal 915" xfId="1916"/>
    <cellStyle name="Normal 916" xfId="1917"/>
    <cellStyle name="Normal 917" xfId="1918"/>
    <cellStyle name="Normal 918" xfId="1919"/>
    <cellStyle name="Normal 919" xfId="1920"/>
    <cellStyle name="Normal 92" xfId="1091"/>
    <cellStyle name="Normal 920" xfId="1921"/>
    <cellStyle name="Normal 921" xfId="1922"/>
    <cellStyle name="Normal 922" xfId="1923"/>
    <cellStyle name="Normal 923" xfId="1924"/>
    <cellStyle name="Normal 924" xfId="1925"/>
    <cellStyle name="Normal 925" xfId="1926"/>
    <cellStyle name="Normal 926" xfId="1927"/>
    <cellStyle name="Normal 927" xfId="1928"/>
    <cellStyle name="Normal 928" xfId="1929"/>
    <cellStyle name="Normal 929" xfId="1930"/>
    <cellStyle name="Normal 93" xfId="1092"/>
    <cellStyle name="Normal 930" xfId="1931"/>
    <cellStyle name="Normal 931" xfId="1932"/>
    <cellStyle name="Normal 932" xfId="1933"/>
    <cellStyle name="Normal 933" xfId="1934"/>
    <cellStyle name="Normal 934" xfId="1935"/>
    <cellStyle name="Normal 935" xfId="1936"/>
    <cellStyle name="Normal 936" xfId="1937"/>
    <cellStyle name="Normal 937" xfId="1938"/>
    <cellStyle name="Normal 938" xfId="1939"/>
    <cellStyle name="Normal 939" xfId="1940"/>
    <cellStyle name="Normal 94" xfId="1093"/>
    <cellStyle name="Normal 940" xfId="1941"/>
    <cellStyle name="Normal 941" xfId="1942"/>
    <cellStyle name="Normal 942" xfId="1943"/>
    <cellStyle name="Normal 943" xfId="1944"/>
    <cellStyle name="Normal 944" xfId="1945"/>
    <cellStyle name="Normal 945" xfId="1946"/>
    <cellStyle name="Normal 946" xfId="1947"/>
    <cellStyle name="Normal 947" xfId="1948"/>
    <cellStyle name="Normal 948" xfId="1949"/>
    <cellStyle name="Normal 949" xfId="1950"/>
    <cellStyle name="Normal 95" xfId="1094"/>
    <cellStyle name="Normal 950" xfId="1951"/>
    <cellStyle name="Normal 951" xfId="1952"/>
    <cellStyle name="Normal 952" xfId="1953"/>
    <cellStyle name="Normal 953" xfId="1954"/>
    <cellStyle name="Normal 954" xfId="1955"/>
    <cellStyle name="Normal 955" xfId="1956"/>
    <cellStyle name="Normal 956" xfId="1957"/>
    <cellStyle name="Normal 957" xfId="1958"/>
    <cellStyle name="Normal 958" xfId="1959"/>
    <cellStyle name="Normal 959" xfId="1960"/>
    <cellStyle name="Normal 96" xfId="1095"/>
    <cellStyle name="Normal 960" xfId="1961"/>
    <cellStyle name="Normal 961" xfId="1962"/>
    <cellStyle name="Normal 962" xfId="1963"/>
    <cellStyle name="Normal 963" xfId="1964"/>
    <cellStyle name="Normal 964" xfId="1965"/>
    <cellStyle name="Normal 965" xfId="1966"/>
    <cellStyle name="Normal 966" xfId="1967"/>
    <cellStyle name="Normal 967" xfId="1968"/>
    <cellStyle name="Normal 968" xfId="1969"/>
    <cellStyle name="Normal 969" xfId="1970"/>
    <cellStyle name="Normal 97" xfId="1096"/>
    <cellStyle name="Normal 970" xfId="1971"/>
    <cellStyle name="Normal 971" xfId="1972"/>
    <cellStyle name="Normal 972" xfId="1973"/>
    <cellStyle name="Normal 973" xfId="1974"/>
    <cellStyle name="Normal 974" xfId="1975"/>
    <cellStyle name="Normal 975" xfId="1976"/>
    <cellStyle name="Normal 976" xfId="1977"/>
    <cellStyle name="Normal 977" xfId="1978"/>
    <cellStyle name="Normal 978" xfId="1979"/>
    <cellStyle name="Normal 979" xfId="1980"/>
    <cellStyle name="Normal 98" xfId="1097"/>
    <cellStyle name="Normal 980" xfId="1981"/>
    <cellStyle name="Normal 981" xfId="1982"/>
    <cellStyle name="Normal 982" xfId="1983"/>
    <cellStyle name="Normal 983" xfId="1984"/>
    <cellStyle name="Normal 984" xfId="1985"/>
    <cellStyle name="Normal 985" xfId="1986"/>
    <cellStyle name="Normal 986" xfId="1987"/>
    <cellStyle name="Normal 987" xfId="1988"/>
    <cellStyle name="Normal 988" xfId="1989"/>
    <cellStyle name="Normal 989" xfId="1990"/>
    <cellStyle name="Normal 99" xfId="1098"/>
    <cellStyle name="Normal 990" xfId="1991"/>
    <cellStyle name="Normal 991" xfId="1992"/>
    <cellStyle name="Normal 992" xfId="1993"/>
    <cellStyle name="Normal 993" xfId="1994"/>
    <cellStyle name="Normal 994" xfId="1995"/>
    <cellStyle name="Normal 995" xfId="1996"/>
    <cellStyle name="Normal 996" xfId="1997"/>
    <cellStyle name="Normal 997" xfId="1998"/>
    <cellStyle name="Normal 998" xfId="1999"/>
    <cellStyle name="Normal 999" xfId="2000"/>
    <cellStyle name="normální_Graf III.5_ZOI_IV_2008_III_2_novy" xfId="2"/>
    <cellStyle name="normální_III.2 Prognóza" xfId="3"/>
    <cellStyle name="Note" xfId="54" builtinId="10" customBuiltin="1"/>
    <cellStyle name="Note 2" xfId="183"/>
    <cellStyle name="Note 2 2" xfId="304"/>
    <cellStyle name="Note 2 2 2" xfId="3693"/>
    <cellStyle name="Note 2 3" xfId="606"/>
    <cellStyle name="Note 2 4" xfId="869"/>
    <cellStyle name="Note 2 5" xfId="3521"/>
    <cellStyle name="Note 2 5 2" xfId="4146"/>
    <cellStyle name="Note 2 6" xfId="3626"/>
    <cellStyle name="Note 3" xfId="185"/>
    <cellStyle name="Note 3 2" xfId="306"/>
    <cellStyle name="Note 3 2 2" xfId="3695"/>
    <cellStyle name="Note 3 3" xfId="870"/>
    <cellStyle name="Note 3 4" xfId="3628"/>
    <cellStyle name="Note 4" xfId="199"/>
    <cellStyle name="Note 4 2" xfId="320"/>
    <cellStyle name="Note 4 2 2" xfId="3709"/>
    <cellStyle name="Note 4 3" xfId="871"/>
    <cellStyle name="Note 4 4" xfId="3642"/>
    <cellStyle name="Note 5" xfId="213"/>
    <cellStyle name="Note 5 2" xfId="872"/>
    <cellStyle name="Note 5 3" xfId="3656"/>
    <cellStyle name="Note 6" xfId="143"/>
    <cellStyle name="Note 6 2" xfId="873"/>
    <cellStyle name="Note 6 3" xfId="3613"/>
    <cellStyle name="Note 7" xfId="469"/>
    <cellStyle name="Note 7 2" xfId="874"/>
    <cellStyle name="Note 7 3" xfId="3740"/>
    <cellStyle name="Note 8" xfId="632"/>
    <cellStyle name="Note 8 2" xfId="3804"/>
    <cellStyle name="Note 9" xfId="3238"/>
    <cellStyle name="Note 9 2" xfId="3948"/>
    <cellStyle name="Output" xfId="49" builtinId="21" customBuiltin="1"/>
    <cellStyle name="Output 2" xfId="95"/>
    <cellStyle name="Output 2 2" xfId="273"/>
    <cellStyle name="Output 2 3" xfId="875"/>
    <cellStyle name="Output 3" xfId="234"/>
    <cellStyle name="Output 3 2" xfId="607"/>
    <cellStyle name="Output 3 3" xfId="876"/>
    <cellStyle name="Output 4" xfId="152"/>
    <cellStyle name="Output 4 2" xfId="877"/>
    <cellStyle name="Output 5" xfId="878"/>
    <cellStyle name="Output 6" xfId="879"/>
    <cellStyle name="Output 7" xfId="880"/>
    <cellStyle name="Percent" xfId="82" builtinId="5"/>
    <cellStyle name="Percent 2" xfId="26"/>
    <cellStyle name="Percent 2 2" xfId="140"/>
    <cellStyle name="Percent 2 3" xfId="437"/>
    <cellStyle name="Percent 2 4" xfId="3529"/>
    <cellStyle name="Percent 2 4 2" xfId="4148"/>
    <cellStyle name="Percent 2 5" xfId="4197"/>
    <cellStyle name="Percent 3" xfId="458"/>
    <cellStyle name="Percent 3 2" xfId="609"/>
    <cellStyle name="Percent 3 3" xfId="530"/>
    <cellStyle name="Percent 3 4" xfId="3731"/>
    <cellStyle name="Percent 4" xfId="136"/>
    <cellStyle name="Percent 5" xfId="3150"/>
    <cellStyle name="Percent 5 2" xfId="3597"/>
    <cellStyle name="Percent 5 2 2" xfId="4188"/>
    <cellStyle name="Percent 5 3" xfId="3919"/>
    <cellStyle name="Percent 6" xfId="3491"/>
    <cellStyle name="Percent 6 2" xfId="3598"/>
    <cellStyle name="Percent 6 2 2" xfId="4189"/>
    <cellStyle name="Percent 6 3" xfId="4123"/>
    <cellStyle name="percentage difference" xfId="1006"/>
    <cellStyle name="Poznámka" xfId="438"/>
    <cellStyle name="Propojená buňka" xfId="439"/>
    <cellStyle name="Publication" xfId="141"/>
    <cellStyle name="Sheet Title" xfId="1007"/>
    <cellStyle name="Správně" xfId="440"/>
    <cellStyle name="Standard_laroux" xfId="1008"/>
    <cellStyle name="Style 1" xfId="1009"/>
    <cellStyle name="Style 1 2" xfId="1010"/>
    <cellStyle name="Style 2" xfId="1011"/>
    <cellStyle name="style1643197893806" xfId="3531"/>
    <cellStyle name="style1643197893806 2" xfId="4150"/>
    <cellStyle name="style1643197893963" xfId="3530"/>
    <cellStyle name="style1643197893963 2" xfId="4149"/>
    <cellStyle name="style1643197894213" xfId="3538"/>
    <cellStyle name="style1643197894213 2" xfId="4157"/>
    <cellStyle name="style1643197894291" xfId="3539"/>
    <cellStyle name="style1643197894291 2" xfId="4158"/>
    <cellStyle name="style1643197894369" xfId="3542"/>
    <cellStyle name="style1643197894369 2" xfId="4161"/>
    <cellStyle name="style1643197894431" xfId="3543"/>
    <cellStyle name="style1643197894431 2" xfId="4162"/>
    <cellStyle name="style1643197894853" xfId="3532"/>
    <cellStyle name="style1643197894853 2" xfId="4151"/>
    <cellStyle name="style1643197894931" xfId="3533"/>
    <cellStyle name="style1643197894931 2" xfId="4152"/>
    <cellStyle name="style1643197895103" xfId="3534"/>
    <cellStyle name="style1643197895103 2" xfId="4153"/>
    <cellStyle name="style1643197895181" xfId="3535"/>
    <cellStyle name="style1643197895181 2" xfId="4154"/>
    <cellStyle name="style1643197895259" xfId="3536"/>
    <cellStyle name="style1643197895259 2" xfId="4155"/>
    <cellStyle name="style1643197895494" xfId="3544"/>
    <cellStyle name="style1643197895494 2" xfId="4163"/>
    <cellStyle name="style1643197895744" xfId="3537"/>
    <cellStyle name="style1643197895744 2" xfId="4156"/>
    <cellStyle name="style1643197895869" xfId="3540"/>
    <cellStyle name="style1643197895869 2" xfId="4159"/>
    <cellStyle name="style1643197895947" xfId="3541"/>
    <cellStyle name="style1643197895947 2" xfId="4160"/>
    <cellStyle name="style1643197896103" xfId="3545"/>
    <cellStyle name="style1643197896103 2" xfId="4164"/>
    <cellStyle name="style1643197896228" xfId="3546"/>
    <cellStyle name="style1643197896228 2" xfId="4165"/>
    <cellStyle name="style1643197896291" xfId="3547"/>
    <cellStyle name="style1643197896291 2" xfId="4166"/>
    <cellStyle name="Text" xfId="1012"/>
    <cellStyle name="Text upozornění" xfId="441"/>
    <cellStyle name="Title" xfId="40" builtinId="15" customBuiltin="1"/>
    <cellStyle name="Title 2" xfId="881"/>
    <cellStyle name="Title 3" xfId="882"/>
    <cellStyle name="Title 4" xfId="883"/>
    <cellStyle name="Title 5" xfId="884"/>
    <cellStyle name="Title 6" xfId="885"/>
    <cellStyle name="Title 7" xfId="886"/>
    <cellStyle name="Total" xfId="56" builtinId="25" customBuiltin="1"/>
    <cellStyle name="Total 2" xfId="101"/>
    <cellStyle name="Total 2 2" xfId="279"/>
    <cellStyle name="Total 2 3" xfId="887"/>
    <cellStyle name="Total 3" xfId="240"/>
    <cellStyle name="Total 3 2" xfId="611"/>
    <cellStyle name="Total 3 3" xfId="888"/>
    <cellStyle name="Total 4" xfId="158"/>
    <cellStyle name="Total 4 2" xfId="889"/>
    <cellStyle name="Total 5" xfId="890"/>
    <cellStyle name="Total 6" xfId="891"/>
    <cellStyle name="Total 7" xfId="892"/>
    <cellStyle name="ux" xfId="1013"/>
    <cellStyle name="Vstup" xfId="442"/>
    <cellStyle name="Výpočet" xfId="443"/>
    <cellStyle name="Výstup" xfId="444"/>
    <cellStyle name="Vysvětlující text" xfId="445"/>
    <cellStyle name="Währung [0]_laroux" xfId="1014"/>
    <cellStyle name="Währung_laroux" xfId="1015"/>
    <cellStyle name="Warning Text" xfId="53" builtinId="11" customBuiltin="1"/>
    <cellStyle name="Warning Text 2" xfId="99"/>
    <cellStyle name="Warning Text 2 2" xfId="277"/>
    <cellStyle name="Warning Text 2 3" xfId="893"/>
    <cellStyle name="Warning Text 3" xfId="238"/>
    <cellStyle name="Warning Text 3 2" xfId="612"/>
    <cellStyle name="Warning Text 3 3" xfId="894"/>
    <cellStyle name="Warning Text 4" xfId="156"/>
    <cellStyle name="Warning Text 4 2" xfId="895"/>
    <cellStyle name="Warning Text 5" xfId="896"/>
    <cellStyle name="Warning Text 6" xfId="897"/>
    <cellStyle name="Warning Text 7" xfId="898"/>
    <cellStyle name="Zvýraznění 1" xfId="446"/>
    <cellStyle name="Zvýraznění 2" xfId="447"/>
    <cellStyle name="Zvýraznění 3" xfId="448"/>
    <cellStyle name="Zvýraznění 4" xfId="449"/>
    <cellStyle name="Zvýraznění 5" xfId="450"/>
    <cellStyle name="Zvýraznění 6" xfId="451"/>
    <cellStyle name="ДАТА" xfId="1016"/>
    <cellStyle name="ЗАГОЛОВОК1" xfId="1017"/>
    <cellStyle name="ЗАГОЛОВОК2" xfId="1018"/>
    <cellStyle name="ИТОГОВЫЙ" xfId="1019"/>
    <cellStyle name="Обычный 2" xfId="340"/>
    <cellStyle name="Обычный 2 2" xfId="380"/>
    <cellStyle name="Обычный 2 2 2" xfId="381"/>
    <cellStyle name="Обычный 2 3" xfId="382"/>
    <cellStyle name="Обычный 2 4" xfId="383"/>
    <cellStyle name="Обычный 3" xfId="36"/>
    <cellStyle name="Обычный 3 2" xfId="384"/>
    <cellStyle name="Обычный 3 2 2" xfId="385"/>
    <cellStyle name="Обычный 3 3" xfId="386"/>
    <cellStyle name="Обычный 3 4" xfId="387"/>
    <cellStyle name="Обычный 3 5" xfId="388"/>
    <cellStyle name="Обычный 3 6" xfId="389"/>
    <cellStyle name="Обычный 3 7" xfId="341"/>
    <cellStyle name="Обычный 4" xfId="342"/>
    <cellStyle name="Обычный 4 2" xfId="390"/>
    <cellStyle name="Обычный 4 3" xfId="391"/>
    <cellStyle name="Обычный 4 4" xfId="392"/>
    <cellStyle name="Обычный 5" xfId="393"/>
    <cellStyle name="Обычный 5 2" xfId="394"/>
    <cellStyle name="Обычный 6" xfId="38"/>
    <cellStyle name="Обычный 6 2" xfId="396"/>
    <cellStyle name="Обычный 6 3" xfId="397"/>
    <cellStyle name="Обычный 6 4" xfId="395"/>
    <cellStyle name="ТЕКСТ" xfId="1020"/>
    <cellStyle name="ФИКСИРОВАННЫЙ" xfId="1021"/>
  </cellStyles>
  <dxfs count="109">
    <dxf>
      <font>
        <b/>
        <i val="0"/>
        <strike val="0"/>
        <condense val="0"/>
        <extend val="0"/>
        <outline val="0"/>
        <shadow val="0"/>
        <u/>
        <vertAlign val="baseline"/>
        <sz val="10"/>
        <color theme="10"/>
        <name val="GHEA Grapalat"/>
        <scheme val="none"/>
      </font>
    </dxf>
    <dxf>
      <font>
        <strike val="0"/>
        <outline val="0"/>
        <shadow val="0"/>
        <u val="none"/>
        <vertAlign val="baseline"/>
        <sz val="10"/>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name val="GHEA Grapalat"/>
        <scheme val="none"/>
      </font>
      <numFmt numFmtId="165" formatCode="0.0"/>
    </dxf>
    <dxf>
      <font>
        <b/>
        <i val="0"/>
        <strike val="0"/>
        <condense val="0"/>
        <extend val="0"/>
        <outline val="0"/>
        <shadow val="0"/>
        <u val="none"/>
        <vertAlign val="baseline"/>
        <sz val="10"/>
        <color theme="1"/>
        <name val="GHEA Grapalat"/>
        <scheme val="none"/>
      </font>
      <numFmt numFmtId="190" formatCode="dd/mm/yyyy"/>
    </dxf>
    <dxf>
      <font>
        <b/>
        <i val="0"/>
        <strike val="0"/>
        <condense val="0"/>
        <extend val="0"/>
        <outline val="0"/>
        <shadow val="0"/>
        <u val="none"/>
        <vertAlign val="baseline"/>
        <sz val="10"/>
        <color theme="1"/>
        <name val="GHEA Grapalat"/>
        <scheme val="none"/>
      </font>
      <numFmt numFmtId="190" formatCode="dd/mm/yyyy"/>
    </dxf>
    <dxf>
      <font>
        <b/>
        <strike val="0"/>
        <outline val="0"/>
        <shadow val="0"/>
        <u val="none"/>
        <vertAlign val="baseline"/>
        <sz val="10"/>
        <name val="GHEA Grapalat"/>
        <scheme val="none"/>
      </font>
    </dxf>
    <dxf>
      <font>
        <strike val="0"/>
        <outline val="0"/>
        <shadow val="0"/>
        <u val="none"/>
        <vertAlign val="baseline"/>
        <sz val="10"/>
        <name val="GHEA Grapalat"/>
        <scheme val="none"/>
      </font>
    </dxf>
    <dxf>
      <font>
        <strike val="0"/>
        <outline val="0"/>
        <shadow val="0"/>
        <u val="none"/>
        <vertAlign val="baseline"/>
        <sz val="10"/>
        <name val="GHEA Grapalat"/>
        <scheme val="none"/>
      </font>
    </dxf>
    <dxf>
      <font>
        <b val="0"/>
        <i val="0"/>
        <strike val="0"/>
        <condense val="0"/>
        <extend val="0"/>
        <outline val="0"/>
        <shadow val="0"/>
        <u val="none"/>
        <vertAlign val="baseline"/>
        <sz val="10"/>
        <color rgb="FF000000"/>
        <name val="GHEA Grapalat"/>
        <scheme val="none"/>
      </font>
      <numFmt numFmtId="165" formatCode="0.0"/>
      <alignment horizontal="general" vertical="bottom"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rgb="FF000000"/>
        <name val="GHEA Grapalat"/>
        <scheme val="none"/>
      </font>
      <numFmt numFmtId="165" formatCode="0.0"/>
      <alignment horizontal="general" vertical="bottom"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rgb="FF000000"/>
        <name val="GHEA Grapalat"/>
        <scheme val="none"/>
      </font>
      <numFmt numFmtId="165" formatCode="0.0"/>
      <alignment horizontal="general" vertical="bottom"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rgb="FF000000"/>
        <name val="GHEA Grapalat"/>
        <scheme val="none"/>
      </font>
      <numFmt numFmtId="165" formatCode="0.0"/>
      <alignment horizontal="general" vertical="bottom" textRotation="0" wrapText="1" indent="0" justifyLastLine="0" shrinkToFit="0" readingOrder="0"/>
      <border diagonalUp="0" diagonalDown="0" outline="0">
        <left/>
        <right style="thin">
          <color rgb="FF000000"/>
        </right>
        <top/>
        <bottom style="thin">
          <color rgb="FF000000"/>
        </bottom>
      </border>
    </dxf>
    <dxf>
      <font>
        <b/>
        <strike val="0"/>
        <outline val="0"/>
        <shadow val="0"/>
        <u val="none"/>
        <vertAlign val="baseline"/>
        <sz val="10"/>
        <name val="GHEA Grapalat"/>
        <scheme val="none"/>
      </font>
    </dxf>
    <dxf>
      <font>
        <b/>
        <strike val="0"/>
        <outline val="0"/>
        <shadow val="0"/>
        <u val="none"/>
        <vertAlign val="baseline"/>
        <sz val="10"/>
        <color theme="1"/>
        <name val="GHEA Grapalat"/>
        <scheme val="none"/>
      </font>
      <numFmt numFmtId="2" formatCode="0.00"/>
      <fill>
        <patternFill patternType="none">
          <fgColor indexed="64"/>
          <bgColor indexed="65"/>
        </patternFill>
      </fill>
    </dxf>
    <dxf>
      <numFmt numFmtId="2" formatCode="0.00"/>
    </dxf>
    <dxf>
      <numFmt numFmtId="2" formatCode="0.00"/>
    </dxf>
    <dxf>
      <font>
        <b val="0"/>
        <i val="0"/>
        <strike val="0"/>
        <condense val="0"/>
        <extend val="0"/>
        <outline val="0"/>
        <shadow val="0"/>
        <u val="none"/>
        <vertAlign val="baseline"/>
        <sz val="10"/>
        <color theme="1"/>
        <name val="GHEA Grapalat"/>
        <scheme val="none"/>
      </font>
      <numFmt numFmtId="2" formatCode="0.00"/>
      <fill>
        <patternFill patternType="none">
          <fgColor indexed="64"/>
          <bgColor indexed="65"/>
        </patternFill>
      </fill>
    </dxf>
    <dxf>
      <font>
        <strike val="0"/>
        <outline val="0"/>
        <shadow val="0"/>
        <u val="none"/>
        <vertAlign val="baseline"/>
        <sz val="10"/>
        <color theme="1"/>
        <name val="GHEA Grapalat"/>
        <scheme val="none"/>
      </font>
      <numFmt numFmtId="2" formatCode="0.00"/>
      <fill>
        <patternFill patternType="none">
          <fgColor indexed="64"/>
          <bgColor indexed="65"/>
        </patternFill>
      </fill>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b val="0"/>
        <strike val="0"/>
        <outline val="0"/>
        <shadow val="0"/>
        <u val="none"/>
        <vertAlign val="baseline"/>
        <sz val="10"/>
        <color theme="1"/>
        <name val="GHEA Grapalat"/>
        <scheme val="none"/>
      </font>
      <numFmt numFmtId="165" formatCode="0.0"/>
    </dxf>
    <dxf>
      <font>
        <b val="0"/>
        <i val="0"/>
        <strike val="0"/>
        <condense val="0"/>
        <extend val="0"/>
        <outline val="0"/>
        <shadow val="0"/>
        <u val="none"/>
        <vertAlign val="baseline"/>
        <sz val="12"/>
        <color theme="1"/>
        <name val="Times New Roman"/>
        <scheme val="none"/>
      </font>
      <numFmt numFmtId="165"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numFmt numFmtId="165"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2"/>
        <color theme="1"/>
        <name val="Times New Roman"/>
        <scheme val="none"/>
      </font>
      <numFmt numFmtId="165" formatCode="0.0"/>
      <alignment horizontal="right" vertical="center" textRotation="0" wrapText="1" indent="0" justifyLastLine="0" shrinkToFit="0" readingOrder="0"/>
    </dxf>
    <dxf>
      <font>
        <b val="0"/>
        <i val="0"/>
        <strike val="0"/>
        <condense val="0"/>
        <extend val="0"/>
        <outline val="0"/>
        <shadow val="0"/>
        <u val="none"/>
        <vertAlign val="baseline"/>
        <sz val="10"/>
        <color auto="1"/>
        <name val="GHEA Grapalat"/>
        <scheme val="none"/>
      </font>
      <numFmt numFmtId="165" formatCode="0.0"/>
      <fill>
        <patternFill patternType="none">
          <fgColor indexed="64"/>
          <bgColor indexed="65"/>
        </patternFill>
      </fill>
    </dxf>
    <dxf>
      <font>
        <b/>
        <strike val="0"/>
        <outline val="0"/>
        <shadow val="0"/>
        <u val="none"/>
        <vertAlign val="baseline"/>
        <sz val="10"/>
        <color theme="1"/>
        <name val="GHEA Grapalat"/>
        <scheme val="none"/>
      </font>
    </dxf>
    <dxf>
      <border diagonalUp="0" diagonalDown="0">
        <left style="thin">
          <color indexed="12"/>
        </left>
        <right style="thin">
          <color indexed="12"/>
        </right>
        <top style="thin">
          <color indexed="12"/>
        </top>
        <bottom style="thin">
          <color indexed="12"/>
        </bottom>
      </border>
    </dxf>
    <dxf>
      <font>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rgb="FF000000"/>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s>
  <tableStyles count="0" defaultTableStyle="TableStyleMedium2" defaultPivotStyle="PivotStyleLight16"/>
  <colors>
    <mruColors>
      <color rgb="FFD9D9D9"/>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4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3.xml.rels><?xml version="1.0" encoding="UTF-8" standalone="yes"?>
<Relationships xmlns="http://schemas.openxmlformats.org/package/2006/relationships"><Relationship Id="rId2" Type="http://schemas.openxmlformats.org/officeDocument/2006/relationships/chartUserShapes" Target="../drawings/drawing49.xml"/><Relationship Id="rId1" Type="http://schemas.openxmlformats.org/officeDocument/2006/relationships/themeOverride" Target="../theme/themeOverride7.xml"/></Relationships>
</file>

<file path=xl/charts/_rels/chart4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5.xml.rels><?xml version="1.0" encoding="UTF-8" standalone="yes"?>
<Relationships xmlns="http://schemas.openxmlformats.org/package/2006/relationships"><Relationship Id="rId2" Type="http://schemas.openxmlformats.org/officeDocument/2006/relationships/chartUserShapes" Target="../drawings/drawing52.xml"/><Relationship Id="rId1" Type="http://schemas.openxmlformats.org/officeDocument/2006/relationships/themeOverride" Target="../theme/themeOverride8.xml"/></Relationships>
</file>

<file path=xl/charts/_rels/chart4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6.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3353283578937983E-2"/>
          <c:y val="4.7437340741908328E-2"/>
          <c:w val="0.8831099742693056"/>
          <c:h val="0.6217600246222067"/>
        </c:manualLayout>
      </c:layout>
      <c:areaChart>
        <c:grouping val="stacked"/>
        <c:varyColors val="0"/>
        <c:ser>
          <c:idx val="0"/>
          <c:order val="0"/>
          <c:tx>
            <c:strRef>
              <c:f>'Chart 1'!$B$1</c:f>
              <c:strCache>
                <c:ptCount val="1"/>
                <c:pt idx="0">
                  <c:v>-90</c:v>
                </c:pt>
              </c:strCache>
            </c:strRef>
          </c:tx>
          <c:spPr>
            <a:solidFill>
              <a:schemeClr val="bg1"/>
            </a:solidFill>
            <a:ln w="38100">
              <a:no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1'!$B$2:$B$59</c:f>
              <c:numCache>
                <c:formatCode>General</c:formatCode>
                <c:ptCount val="36"/>
                <c:pt idx="0">
                  <c:v>-0.1</c:v>
                </c:pt>
                <c:pt idx="1">
                  <c:v>1.1000000000000001</c:v>
                </c:pt>
                <c:pt idx="2">
                  <c:v>1</c:v>
                </c:pt>
                <c:pt idx="3">
                  <c:v>2.6</c:v>
                </c:pt>
                <c:pt idx="4">
                  <c:v>3.7</c:v>
                </c:pt>
                <c:pt idx="5" formatCode="0.0">
                  <c:v>0.9</c:v>
                </c:pt>
                <c:pt idx="6" formatCode="0.0">
                  <c:v>3.5</c:v>
                </c:pt>
                <c:pt idx="7" formatCode="0.0">
                  <c:v>1.8</c:v>
                </c:pt>
                <c:pt idx="8" formatCode="0.0">
                  <c:v>1.9</c:v>
                </c:pt>
                <c:pt idx="9" formatCode="0.0">
                  <c:v>2.5</c:v>
                </c:pt>
                <c:pt idx="10" formatCode="0.0">
                  <c:v>0.5</c:v>
                </c:pt>
                <c:pt idx="11" formatCode="0.0">
                  <c:v>0.7</c:v>
                </c:pt>
                <c:pt idx="12" formatCode="0.0">
                  <c:v>-0.1</c:v>
                </c:pt>
                <c:pt idx="13" formatCode="0.0">
                  <c:v>1.7</c:v>
                </c:pt>
                <c:pt idx="14" formatCode="0.0">
                  <c:v>1.4</c:v>
                </c:pt>
                <c:pt idx="15" formatCode="0.0">
                  <c:v>3.6</c:v>
                </c:pt>
                <c:pt idx="16" formatCode="0.0">
                  <c:v>5.8</c:v>
                </c:pt>
                <c:pt idx="17" formatCode="0.0">
                  <c:v>6.5</c:v>
                </c:pt>
                <c:pt idx="18" formatCode="0.0">
                  <c:v>8.9</c:v>
                </c:pt>
                <c:pt idx="19" formatCode="0.0">
                  <c:v>7.7</c:v>
                </c:pt>
                <c:pt idx="20" formatCode="0.0">
                  <c:v>7.4</c:v>
                </c:pt>
                <c:pt idx="21" formatCode="0.0">
                  <c:v>10.27</c:v>
                </c:pt>
                <c:pt idx="22" formatCode="0.0">
                  <c:v>9.9151144159478548</c:v>
                </c:pt>
                <c:pt idx="23" formatCode="0.0">
                  <c:v>8.3050314000890069</c:v>
                </c:pt>
                <c:pt idx="24" formatCode="0.0">
                  <c:v>6.0170891054468694</c:v>
                </c:pt>
                <c:pt idx="25" formatCode="0.0">
                  <c:v>1.5301240178583164</c:v>
                </c:pt>
                <c:pt idx="26" formatCode="0.0">
                  <c:v>0.11288395634060622</c:v>
                </c:pt>
                <c:pt idx="27" formatCode="0.0">
                  <c:v>-9.2634885177104387E-2</c:v>
                </c:pt>
                <c:pt idx="28" formatCode="0.0">
                  <c:v>0.44007815594191024</c:v>
                </c:pt>
                <c:pt idx="29" formatCode="0.0">
                  <c:v>0.44184672447360085</c:v>
                </c:pt>
                <c:pt idx="30" formatCode="0.0">
                  <c:v>0.41458992817993906</c:v>
                </c:pt>
                <c:pt idx="31" formatCode="0.0">
                  <c:v>0.47236991188627719</c:v>
                </c:pt>
                <c:pt idx="32" formatCode="0.0">
                  <c:v>0.37389948806684814</c:v>
                </c:pt>
                <c:pt idx="33" formatCode="0.0">
                  <c:v>9.909423503446535E-2</c:v>
                </c:pt>
                <c:pt idx="34" formatCode="0.0">
                  <c:v>-6.02355995720118E-2</c:v>
                </c:pt>
                <c:pt idx="35" formatCode="0.0">
                  <c:v>-0.226012824178488</c:v>
                </c:pt>
              </c:numCache>
            </c:numRef>
          </c:val>
          <c:extLst xmlns:c16r2="http://schemas.microsoft.com/office/drawing/2015/06/chart">
            <c:ext xmlns:c16="http://schemas.microsoft.com/office/drawing/2014/chart" uri="{C3380CC4-5D6E-409C-BE32-E72D297353CC}">
              <c16:uniqueId val="{00000000-9B95-4253-A876-147EF27F26C9}"/>
            </c:ext>
          </c:extLst>
        </c:ser>
        <c:ser>
          <c:idx val="1"/>
          <c:order val="1"/>
          <c:tx>
            <c:strRef>
              <c:f>'Chart 1'!$C$1</c:f>
              <c:strCache>
                <c:ptCount val="1"/>
                <c:pt idx="0">
                  <c:v>-80</c:v>
                </c:pt>
              </c:strCache>
            </c:strRef>
          </c:tx>
          <c:spPr>
            <a:solidFill>
              <a:srgbClr val="FF0000">
                <a:alpha val="20000"/>
              </a:srgbClr>
            </a:solidFill>
            <a:ln>
              <a:solidFill>
                <a:srgbClr val="FF1D1D">
                  <a:alpha val="2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1'!$C$2:$C$59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0.19285723760863949</c:v>
                </c:pt>
                <c:pt idx="25" formatCode="0.0">
                  <c:v>0.51428596695637108</c:v>
                </c:pt>
                <c:pt idx="26" formatCode="0.0">
                  <c:v>0.57857171282591768</c:v>
                </c:pt>
                <c:pt idx="27" formatCode="0.0">
                  <c:v>0.64285745869546362</c:v>
                </c:pt>
                <c:pt idx="28" formatCode="0.0">
                  <c:v>0.68643751916306428</c:v>
                </c:pt>
                <c:pt idx="29" formatCode="0.0">
                  <c:v>0.75907095327573204</c:v>
                </c:pt>
                <c:pt idx="30" formatCode="0.0">
                  <c:v>0.77359764009826582</c:v>
                </c:pt>
                <c:pt idx="31" formatCode="0.0">
                  <c:v>0.78812432692079915</c:v>
                </c:pt>
                <c:pt idx="32" formatCode="0.0">
                  <c:v>0.8317093625159343</c:v>
                </c:pt>
                <c:pt idx="33" formatCode="0.0">
                  <c:v>0.9043510885078262</c:v>
                </c:pt>
                <c:pt idx="34" formatCode="0.0">
                  <c:v>0.91887943370620451</c:v>
                </c:pt>
                <c:pt idx="35" formatCode="0.0">
                  <c:v>0.93340777890458293</c:v>
                </c:pt>
              </c:numCache>
            </c:numRef>
          </c:val>
          <c:extLst xmlns:c16r2="http://schemas.microsoft.com/office/drawing/2015/06/chart">
            <c:ext xmlns:c16="http://schemas.microsoft.com/office/drawing/2014/chart" uri="{C3380CC4-5D6E-409C-BE32-E72D297353CC}">
              <c16:uniqueId val="{00000001-9B95-4253-A876-147EF27F26C9}"/>
            </c:ext>
          </c:extLst>
        </c:ser>
        <c:ser>
          <c:idx val="2"/>
          <c:order val="2"/>
          <c:tx>
            <c:strRef>
              <c:f>'Chart 1'!$D$1</c:f>
              <c:strCache>
                <c:ptCount val="1"/>
                <c:pt idx="0">
                  <c:v>-70</c:v>
                </c:pt>
              </c:strCache>
            </c:strRef>
          </c:tx>
          <c:spPr>
            <a:solidFill>
              <a:srgbClr val="FF0000">
                <a:alpha val="30000"/>
              </a:srgbClr>
            </a:solidFill>
            <a:ln>
              <a:solidFill>
                <a:srgbClr val="FF0000">
                  <a:alpha val="3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1'!$D$2:$D$59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0.13011986262275865</c:v>
                </c:pt>
                <c:pt idx="25" formatCode="0.0">
                  <c:v>0.34698630032735789</c:v>
                </c:pt>
                <c:pt idx="26" formatCode="0.0">
                  <c:v>0.39035958786827751</c:v>
                </c:pt>
                <c:pt idx="27" formatCode="0.0">
                  <c:v>0.43373287540919714</c:v>
                </c:pt>
                <c:pt idx="28" formatCode="0.0">
                  <c:v>0.46313613530988618</c:v>
                </c:pt>
                <c:pt idx="29" formatCode="0.0">
                  <c:v>0.51214156847770109</c:v>
                </c:pt>
                <c:pt idx="30" formatCode="0.0">
                  <c:v>0.52194265511126403</c:v>
                </c:pt>
                <c:pt idx="31" formatCode="0.0">
                  <c:v>0.53174374174482697</c:v>
                </c:pt>
                <c:pt idx="32" formatCode="0.0">
                  <c:v>0.56115035834044402</c:v>
                </c:pt>
                <c:pt idx="33" formatCode="0.0">
                  <c:v>0.61016138599980585</c:v>
                </c:pt>
                <c:pt idx="34" formatCode="0.0">
                  <c:v>0.61996359153167824</c:v>
                </c:pt>
                <c:pt idx="35" formatCode="0.0">
                  <c:v>0.62976579706355063</c:v>
                </c:pt>
              </c:numCache>
            </c:numRef>
          </c:val>
          <c:extLst xmlns:c16r2="http://schemas.microsoft.com/office/drawing/2015/06/chart">
            <c:ext xmlns:c16="http://schemas.microsoft.com/office/drawing/2014/chart" uri="{C3380CC4-5D6E-409C-BE32-E72D297353CC}">
              <c16:uniqueId val="{00000002-9B95-4253-A876-147EF27F26C9}"/>
            </c:ext>
          </c:extLst>
        </c:ser>
        <c:ser>
          <c:idx val="3"/>
          <c:order val="3"/>
          <c:tx>
            <c:strRef>
              <c:f>'Chart 1'!$E$1</c:f>
              <c:strCache>
                <c:ptCount val="1"/>
                <c:pt idx="0">
                  <c:v>-60</c:v>
                </c:pt>
              </c:strCache>
            </c:strRef>
          </c:tx>
          <c:spPr>
            <a:solidFill>
              <a:srgbClr val="FF0000">
                <a:alpha val="40000"/>
              </a:srgbClr>
            </a:solidFill>
            <a:ln>
              <a:solidFill>
                <a:srgbClr val="FF0000">
                  <a:alpha val="4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1'!$E$2:$E$59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0.10341514192898238</c:v>
                </c:pt>
                <c:pt idx="25" formatCode="0.0">
                  <c:v>0.27577371181061938</c:v>
                </c:pt>
                <c:pt idx="26" formatCode="0.0">
                  <c:v>0.31024542578694692</c:v>
                </c:pt>
                <c:pt idx="27" formatCode="0.0">
                  <c:v>0.34471713976327401</c:v>
                </c:pt>
                <c:pt idx="28" formatCode="0.0">
                  <c:v>0.36808591863003448</c:v>
                </c:pt>
                <c:pt idx="29" formatCode="0.0">
                  <c:v>0.40703388340796809</c:v>
                </c:pt>
                <c:pt idx="30" formatCode="0.0">
                  <c:v>0.41482347636355477</c:v>
                </c:pt>
                <c:pt idx="31" formatCode="0.0">
                  <c:v>0.42261306931914211</c:v>
                </c:pt>
                <c:pt idx="32" formatCode="0.0">
                  <c:v>0.44598451598062216</c:v>
                </c:pt>
                <c:pt idx="33" formatCode="0.0">
                  <c:v>0.48493692708308833</c:v>
                </c:pt>
                <c:pt idx="34" formatCode="0.0">
                  <c:v>0.49272740930358183</c:v>
                </c:pt>
                <c:pt idx="35" formatCode="0.0">
                  <c:v>0.50051789152407489</c:v>
                </c:pt>
              </c:numCache>
            </c:numRef>
          </c:val>
          <c:extLst xmlns:c16r2="http://schemas.microsoft.com/office/drawing/2015/06/chart">
            <c:ext xmlns:c16="http://schemas.microsoft.com/office/drawing/2014/chart" uri="{C3380CC4-5D6E-409C-BE32-E72D297353CC}">
              <c16:uniqueId val="{00000003-9B95-4253-A876-147EF27F26C9}"/>
            </c:ext>
          </c:extLst>
        </c:ser>
        <c:ser>
          <c:idx val="4"/>
          <c:order val="4"/>
          <c:tx>
            <c:strRef>
              <c:f>'Chart 1'!$F$1</c:f>
              <c:strCache>
                <c:ptCount val="1"/>
                <c:pt idx="0">
                  <c:v>-50</c:v>
                </c:pt>
              </c:strCache>
            </c:strRef>
          </c:tx>
          <c:spPr>
            <a:solidFill>
              <a:srgbClr val="FF0000">
                <a:alpha val="50000"/>
              </a:srgbClr>
            </a:solidFill>
            <a:ln>
              <a:solidFill>
                <a:srgbClr val="FF0000">
                  <a:alpha val="5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1'!$F$2:$F$59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8.8720983516227037E-2</c:v>
                </c:pt>
                <c:pt idx="25" formatCode="0.0">
                  <c:v>0.23658928937660395</c:v>
                </c:pt>
                <c:pt idx="26" formatCode="0.0">
                  <c:v>0.26616295054867933</c:v>
                </c:pt>
                <c:pt idx="27" formatCode="0.0">
                  <c:v>0.29573661172075405</c:v>
                </c:pt>
                <c:pt idx="28" formatCode="0.0">
                  <c:v>0.31578494319290917</c:v>
                </c:pt>
                <c:pt idx="29" formatCode="0.0">
                  <c:v>0.34919882897983445</c:v>
                </c:pt>
                <c:pt idx="30" formatCode="0.0">
                  <c:v>0.3558816061372192</c:v>
                </c:pt>
                <c:pt idx="31" formatCode="0.0">
                  <c:v>0.36256438329460394</c:v>
                </c:pt>
                <c:pt idx="32" formatCode="0.0">
                  <c:v>0.38261500349708299</c:v>
                </c:pt>
                <c:pt idx="33" formatCode="0.0">
                  <c:v>0.41603270383454882</c:v>
                </c:pt>
                <c:pt idx="34" formatCode="0.0">
                  <c:v>0.42271624390204199</c:v>
                </c:pt>
                <c:pt idx="35" formatCode="0.0">
                  <c:v>0.42939978396953515</c:v>
                </c:pt>
              </c:numCache>
            </c:numRef>
          </c:val>
          <c:extLst xmlns:c16r2="http://schemas.microsoft.com/office/drawing/2015/06/chart">
            <c:ext xmlns:c16="http://schemas.microsoft.com/office/drawing/2014/chart" uri="{C3380CC4-5D6E-409C-BE32-E72D297353CC}">
              <c16:uniqueId val="{00000004-9B95-4253-A876-147EF27F26C9}"/>
            </c:ext>
          </c:extLst>
        </c:ser>
        <c:ser>
          <c:idx val="5"/>
          <c:order val="5"/>
          <c:tx>
            <c:strRef>
              <c:f>'Chart 1'!$G$1</c:f>
              <c:strCache>
                <c:ptCount val="1"/>
                <c:pt idx="0">
                  <c:v>-40</c:v>
                </c:pt>
              </c:strCache>
            </c:strRef>
          </c:tx>
          <c:spPr>
            <a:solidFill>
              <a:srgbClr val="FF0000">
                <a:alpha val="60000"/>
              </a:srgbClr>
            </a:solidFill>
            <a:ln>
              <a:solidFill>
                <a:srgbClr val="FF0000">
                  <a:alpha val="5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1'!$G$2:$G$59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7.9674185234839712E-2</c:v>
                </c:pt>
                <c:pt idx="25" formatCode="0.0">
                  <c:v>0.21246449395957434</c:v>
                </c:pt>
                <c:pt idx="26" formatCode="0.0">
                  <c:v>0.23902255570452113</c:v>
                </c:pt>
                <c:pt idx="27" formatCode="0.0">
                  <c:v>0.26558061744946904</c:v>
                </c:pt>
                <c:pt idx="28" formatCode="0.0">
                  <c:v>0.28358463873119666</c:v>
                </c:pt>
                <c:pt idx="29" formatCode="0.0">
                  <c:v>0.31359134086740958</c:v>
                </c:pt>
                <c:pt idx="30" formatCode="0.0">
                  <c:v>0.31959268129465235</c:v>
                </c:pt>
                <c:pt idx="31" formatCode="0.0">
                  <c:v>0.32559402172189467</c:v>
                </c:pt>
                <c:pt idx="32" formatCode="0.0">
                  <c:v>0.34360009835419003</c:v>
                </c:pt>
                <c:pt idx="33" formatCode="0.0">
                  <c:v>0.37361022607468231</c:v>
                </c:pt>
                <c:pt idx="34" formatCode="0.0">
                  <c:v>0.37961225161878076</c:v>
                </c:pt>
                <c:pt idx="35" formatCode="0.0">
                  <c:v>0.38561427716287877</c:v>
                </c:pt>
              </c:numCache>
            </c:numRef>
          </c:val>
          <c:extLst xmlns:c16r2="http://schemas.microsoft.com/office/drawing/2015/06/chart">
            <c:ext xmlns:c16="http://schemas.microsoft.com/office/drawing/2014/chart" uri="{C3380CC4-5D6E-409C-BE32-E72D297353CC}">
              <c16:uniqueId val="{00000005-9B95-4253-A876-147EF27F26C9}"/>
            </c:ext>
          </c:extLst>
        </c:ser>
        <c:ser>
          <c:idx val="6"/>
          <c:order val="6"/>
          <c:tx>
            <c:strRef>
              <c:f>'Chart 1'!$H$1</c:f>
              <c:strCache>
                <c:ptCount val="1"/>
                <c:pt idx="0">
                  <c:v>-30</c:v>
                </c:pt>
              </c:strCache>
            </c:strRef>
          </c:tx>
          <c:spPr>
            <a:solidFill>
              <a:srgbClr val="FF0000">
                <a:alpha val="70000"/>
              </a:srgbClr>
            </a:solidFill>
            <a:ln>
              <a:solidFill>
                <a:srgbClr val="FF0000">
                  <a:alpha val="7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1'!$H$2:$H$59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7.3830006447311192E-2</c:v>
                </c:pt>
                <c:pt idx="25" formatCode="0.0">
                  <c:v>0.19688001719282999</c:v>
                </c:pt>
                <c:pt idx="26" formatCode="0.0">
                  <c:v>0.2214900193419338</c:v>
                </c:pt>
                <c:pt idx="27" formatCode="0.0">
                  <c:v>0.2461000214910376</c:v>
                </c:pt>
                <c:pt idx="28" formatCode="0.0">
                  <c:v>0.26278343034410012</c:v>
                </c:pt>
                <c:pt idx="29" formatCode="0.0">
                  <c:v>0.29058911176587099</c:v>
                </c:pt>
                <c:pt idx="30" formatCode="0.0">
                  <c:v>0.29615024805022516</c:v>
                </c:pt>
                <c:pt idx="31" formatCode="0.0">
                  <c:v>0.30171138433457978</c:v>
                </c:pt>
                <c:pt idx="32" formatCode="0.0">
                  <c:v>0.31839669777625179</c:v>
                </c:pt>
                <c:pt idx="33" formatCode="0.0">
                  <c:v>0.34620555351237137</c:v>
                </c:pt>
                <c:pt idx="34" formatCode="0.0">
                  <c:v>0.35176732465959537</c:v>
                </c:pt>
                <c:pt idx="35" formatCode="0.0">
                  <c:v>0.35732909580681937</c:v>
                </c:pt>
              </c:numCache>
            </c:numRef>
          </c:val>
          <c:extLst xmlns:c16r2="http://schemas.microsoft.com/office/drawing/2015/06/chart">
            <c:ext xmlns:c16="http://schemas.microsoft.com/office/drawing/2014/chart" uri="{C3380CC4-5D6E-409C-BE32-E72D297353CC}">
              <c16:uniqueId val="{00000006-9B95-4253-A876-147EF27F26C9}"/>
            </c:ext>
          </c:extLst>
        </c:ser>
        <c:ser>
          <c:idx val="7"/>
          <c:order val="7"/>
          <c:tx>
            <c:strRef>
              <c:f>'Chart 1'!$I$1</c:f>
              <c:strCache>
                <c:ptCount val="1"/>
                <c:pt idx="0">
                  <c:v>-20</c:v>
                </c:pt>
              </c:strCache>
            </c:strRef>
          </c:tx>
          <c:spPr>
            <a:solidFill>
              <a:srgbClr val="FF0000">
                <a:alpha val="80000"/>
              </a:srgbClr>
            </a:solidFill>
            <a:ln>
              <a:solidFill>
                <a:srgbClr val="FF0000">
                  <a:alpha val="8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1'!$I$2:$I$59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7.0057456266427565E-2</c:v>
                </c:pt>
                <c:pt idx="25" formatCode="0.0">
                  <c:v>0.18681988337713884</c:v>
                </c:pt>
                <c:pt idx="26" formatCode="0.0">
                  <c:v>0.21017236879928092</c:v>
                </c:pt>
                <c:pt idx="27" formatCode="0.0">
                  <c:v>0.23352485422142211</c:v>
                </c:pt>
                <c:pt idx="28" formatCode="0.0">
                  <c:v>0.24935577774886974</c:v>
                </c:pt>
                <c:pt idx="29" formatCode="0.0">
                  <c:v>0.27574065029461625</c:v>
                </c:pt>
                <c:pt idx="30" formatCode="0.0">
                  <c:v>0.28101762480376546</c:v>
                </c:pt>
                <c:pt idx="31" formatCode="0.0">
                  <c:v>0.28629459931291468</c:v>
                </c:pt>
                <c:pt idx="32" formatCode="0.0">
                  <c:v>0.30212733010870219</c:v>
                </c:pt>
                <c:pt idx="33" formatCode="0.0">
                  <c:v>0.32851521476834833</c:v>
                </c:pt>
                <c:pt idx="34" formatCode="0.0">
                  <c:v>0.3337927917002772</c:v>
                </c:pt>
                <c:pt idx="35" formatCode="0.0">
                  <c:v>0.33907036863220696</c:v>
                </c:pt>
              </c:numCache>
            </c:numRef>
          </c:val>
          <c:extLst xmlns:c16r2="http://schemas.microsoft.com/office/drawing/2015/06/chart">
            <c:ext xmlns:c16="http://schemas.microsoft.com/office/drawing/2014/chart" uri="{C3380CC4-5D6E-409C-BE32-E72D297353CC}">
              <c16:uniqueId val="{00000007-9B95-4253-A876-147EF27F26C9}"/>
            </c:ext>
          </c:extLst>
        </c:ser>
        <c:ser>
          <c:idx val="8"/>
          <c:order val="8"/>
          <c:tx>
            <c:strRef>
              <c:f>'Chart 1'!$J$1</c:f>
              <c:strCache>
                <c:ptCount val="1"/>
                <c:pt idx="0">
                  <c:v>-10</c:v>
                </c:pt>
              </c:strCache>
            </c:strRef>
          </c:tx>
          <c:spPr>
            <a:solidFill>
              <a:srgbClr val="FF0000"/>
            </a:solidFill>
            <a:ln>
              <a:solidFill>
                <a:srgbClr val="FF0000"/>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1'!$J$2:$J$59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6.7781399706102974E-2</c:v>
                </c:pt>
                <c:pt idx="25" formatCode="0.0">
                  <c:v>0.18075039921627578</c:v>
                </c:pt>
                <c:pt idx="26" formatCode="0.0">
                  <c:v>0.20334419911831025</c:v>
                </c:pt>
                <c:pt idx="27" formatCode="0.0">
                  <c:v>0.2259379990203465</c:v>
                </c:pt>
                <c:pt idx="28" formatCode="0.0">
                  <c:v>0.2412546007429377</c:v>
                </c:pt>
                <c:pt idx="29" formatCode="0.0">
                  <c:v>0.2667822702805891</c:v>
                </c:pt>
                <c:pt idx="30" formatCode="0.0">
                  <c:v>0.2718878041881192</c:v>
                </c:pt>
                <c:pt idx="31" formatCode="0.0">
                  <c:v>0.2769933380956493</c:v>
                </c:pt>
                <c:pt idx="32" formatCode="0.0">
                  <c:v>0.29231168837127486</c:v>
                </c:pt>
                <c:pt idx="33" formatCode="0.0">
                  <c:v>0.31784227216398397</c:v>
                </c:pt>
                <c:pt idx="34" formatCode="0.0">
                  <c:v>0.32294838892252598</c:v>
                </c:pt>
                <c:pt idx="35" formatCode="0.0">
                  <c:v>0.32805450568106753</c:v>
                </c:pt>
              </c:numCache>
            </c:numRef>
          </c:val>
          <c:extLst xmlns:c16r2="http://schemas.microsoft.com/office/drawing/2015/06/chart">
            <c:ext xmlns:c16="http://schemas.microsoft.com/office/drawing/2014/chart" uri="{C3380CC4-5D6E-409C-BE32-E72D297353CC}">
              <c16:uniqueId val="{00000008-9B95-4253-A876-147EF27F26C9}"/>
            </c:ext>
          </c:extLst>
        </c:ser>
        <c:ser>
          <c:idx val="9"/>
          <c:order val="9"/>
          <c:tx>
            <c:strRef>
              <c:f>'Chart 1'!$K$1</c:f>
              <c:strCache>
                <c:ptCount val="1"/>
                <c:pt idx="0">
                  <c:v>10</c:v>
                </c:pt>
              </c:strCache>
            </c:strRef>
          </c:tx>
          <c:spPr>
            <a:solidFill>
              <a:srgbClr val="FF0000"/>
            </a:solidFill>
            <a:ln>
              <a:solidFill>
                <a:srgbClr val="FF0000"/>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1'!$K$2:$K$59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0.13577589958166669</c:v>
                </c:pt>
                <c:pt idx="25" formatCode="0.0">
                  <c:v>0.36206906555111118</c:v>
                </c:pt>
                <c:pt idx="26" formatCode="0.0">
                  <c:v>0.40732769874500008</c:v>
                </c:pt>
                <c:pt idx="27" formatCode="0.0">
                  <c:v>0.45258633193888764</c:v>
                </c:pt>
                <c:pt idx="28" formatCode="0.0">
                  <c:v>0.48273385751663023</c:v>
                </c:pt>
                <c:pt idx="29" formatCode="0.0">
                  <c:v>0.53297973347953498</c:v>
                </c:pt>
                <c:pt idx="30" formatCode="0.0">
                  <c:v>0.54302890867211584</c:v>
                </c:pt>
                <c:pt idx="31" formatCode="0.0">
                  <c:v>0.55307808386469759</c:v>
                </c:pt>
                <c:pt idx="32" formatCode="0.0">
                  <c:v>0.58322905110348877</c:v>
                </c:pt>
                <c:pt idx="33" formatCode="0.0">
                  <c:v>0.63348066316814178</c:v>
                </c:pt>
                <c:pt idx="34" formatCode="0.0">
                  <c:v>0.64353098558107202</c:v>
                </c:pt>
                <c:pt idx="35" formatCode="0.0">
                  <c:v>0.65358130799400183</c:v>
                </c:pt>
              </c:numCache>
            </c:numRef>
          </c:val>
          <c:extLst xmlns:c16r2="http://schemas.microsoft.com/office/drawing/2015/06/chart">
            <c:ext xmlns:c16="http://schemas.microsoft.com/office/drawing/2014/chart" uri="{C3380CC4-5D6E-409C-BE32-E72D297353CC}">
              <c16:uniqueId val="{00000009-9B95-4253-A876-147EF27F26C9}"/>
            </c:ext>
          </c:extLst>
        </c:ser>
        <c:ser>
          <c:idx val="10"/>
          <c:order val="10"/>
          <c:tx>
            <c:strRef>
              <c:f>'Chart 1'!$L$1</c:f>
              <c:strCache>
                <c:ptCount val="1"/>
                <c:pt idx="0">
                  <c:v>20</c:v>
                </c:pt>
              </c:strCache>
            </c:strRef>
          </c:tx>
          <c:spPr>
            <a:solidFill>
              <a:srgbClr val="FF0000">
                <a:alpha val="80000"/>
              </a:srgbClr>
            </a:solidFill>
            <a:ln>
              <a:solidFill>
                <a:srgbClr val="FF0000">
                  <a:alpha val="8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1'!$L$2:$L$59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7.018185515838038E-2</c:v>
                </c:pt>
                <c:pt idx="25" formatCode="0.0">
                  <c:v>0.18715161375567924</c:v>
                </c:pt>
                <c:pt idx="26" formatCode="0.0">
                  <c:v>0.21054556547513936</c:v>
                </c:pt>
                <c:pt idx="27" formatCode="0.0">
                  <c:v>0.23393951719460127</c:v>
                </c:pt>
                <c:pt idx="28" formatCode="0.0">
                  <c:v>0.24925611891703037</c:v>
                </c:pt>
                <c:pt idx="29" formatCode="0.0">
                  <c:v>0.27478378845441132</c:v>
                </c:pt>
                <c:pt idx="30" formatCode="0.0">
                  <c:v>0.27988932236188901</c:v>
                </c:pt>
                <c:pt idx="31" formatCode="0.0">
                  <c:v>0.28499485626936139</c:v>
                </c:pt>
                <c:pt idx="32" formatCode="0.0">
                  <c:v>0.30031320654510374</c:v>
                </c:pt>
                <c:pt idx="33" formatCode="0.0">
                  <c:v>0.32584379033800737</c:v>
                </c:pt>
                <c:pt idx="34" formatCode="0.0">
                  <c:v>0.33094990709658756</c:v>
                </c:pt>
                <c:pt idx="35" formatCode="0.0">
                  <c:v>0.33605602385516953</c:v>
                </c:pt>
              </c:numCache>
            </c:numRef>
          </c:val>
          <c:extLst xmlns:c16r2="http://schemas.microsoft.com/office/drawing/2015/06/chart">
            <c:ext xmlns:c16="http://schemas.microsoft.com/office/drawing/2014/chart" uri="{C3380CC4-5D6E-409C-BE32-E72D297353CC}">
              <c16:uniqueId val="{0000000A-9B95-4253-A876-147EF27F26C9}"/>
            </c:ext>
          </c:extLst>
        </c:ser>
        <c:ser>
          <c:idx val="11"/>
          <c:order val="11"/>
          <c:tx>
            <c:strRef>
              <c:f>'Chart 1'!$M$1</c:f>
              <c:strCache>
                <c:ptCount val="1"/>
                <c:pt idx="0">
                  <c:v>30</c:v>
                </c:pt>
              </c:strCache>
            </c:strRef>
          </c:tx>
          <c:spPr>
            <a:solidFill>
              <a:srgbClr val="FF0000">
                <a:alpha val="70000"/>
              </a:srgbClr>
            </a:solidFill>
            <a:ln>
              <a:solidFill>
                <a:srgbClr val="FF0000">
                  <a:alpha val="7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1'!$M$2:$M$59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7.2538517495562616E-2</c:v>
                </c:pt>
                <c:pt idx="25" formatCode="0.0">
                  <c:v>0.19343604665483394</c:v>
                </c:pt>
                <c:pt idx="26" formatCode="0.0">
                  <c:v>0.21761555248668829</c:v>
                </c:pt>
                <c:pt idx="27" formatCode="0.0">
                  <c:v>0.24179505831854131</c:v>
                </c:pt>
                <c:pt idx="28" formatCode="0.0">
                  <c:v>0.25762598184581975</c:v>
                </c:pt>
                <c:pt idx="29" formatCode="0.0">
                  <c:v>0.28401085439128515</c:v>
                </c:pt>
                <c:pt idx="30" formatCode="0.0">
                  <c:v>0.28928782890037752</c:v>
                </c:pt>
                <c:pt idx="31" formatCode="0.0">
                  <c:v>0.29456480340947344</c:v>
                </c:pt>
                <c:pt idx="32" formatCode="0.0">
                  <c:v>0.31039753420538219</c:v>
                </c:pt>
                <c:pt idx="33" formatCode="0.0">
                  <c:v>0.3367854188652295</c:v>
                </c:pt>
                <c:pt idx="34" formatCode="0.0">
                  <c:v>0.34206299579719968</c:v>
                </c:pt>
                <c:pt idx="35" formatCode="0.0">
                  <c:v>0.34734057272916807</c:v>
                </c:pt>
              </c:numCache>
            </c:numRef>
          </c:val>
          <c:extLst xmlns:c16r2="http://schemas.microsoft.com/office/drawing/2015/06/chart">
            <c:ext xmlns:c16="http://schemas.microsoft.com/office/drawing/2014/chart" uri="{C3380CC4-5D6E-409C-BE32-E72D297353CC}">
              <c16:uniqueId val="{0000000B-9B95-4253-A876-147EF27F26C9}"/>
            </c:ext>
          </c:extLst>
        </c:ser>
        <c:ser>
          <c:idx val="12"/>
          <c:order val="12"/>
          <c:tx>
            <c:strRef>
              <c:f>'Chart 1'!$N$1</c:f>
              <c:strCache>
                <c:ptCount val="1"/>
                <c:pt idx="0">
                  <c:v>40</c:v>
                </c:pt>
              </c:strCache>
            </c:strRef>
          </c:tx>
          <c:spPr>
            <a:solidFill>
              <a:srgbClr val="FF0000">
                <a:alpha val="60000"/>
              </a:srgbClr>
            </a:solidFill>
            <a:ln>
              <a:solidFill>
                <a:srgbClr val="FF0000">
                  <a:alpha val="6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1'!$N$2:$N$59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7.6444671271089781E-2</c:v>
                </c:pt>
                <c:pt idx="25" formatCode="0.0">
                  <c:v>0.20385245672290697</c:v>
                </c:pt>
                <c:pt idx="26" formatCode="0.0">
                  <c:v>0.22933401381326979</c:v>
                </c:pt>
                <c:pt idx="27" formatCode="0.0">
                  <c:v>0.25481557090363394</c:v>
                </c:pt>
                <c:pt idx="28" formatCode="0.0">
                  <c:v>0.2714989797565206</c:v>
                </c:pt>
                <c:pt idx="29" formatCode="0.0">
                  <c:v>0.29930466117799703</c:v>
                </c:pt>
                <c:pt idx="30" formatCode="0.0">
                  <c:v>0.30486579746229303</c:v>
                </c:pt>
                <c:pt idx="31" formatCode="0.0">
                  <c:v>0.31042693374658548</c:v>
                </c:pt>
                <c:pt idx="32" formatCode="0.0">
                  <c:v>0.32711224718838494</c:v>
                </c:pt>
                <c:pt idx="33" formatCode="0.0">
                  <c:v>0.35492110292471679</c:v>
                </c:pt>
                <c:pt idx="34" formatCode="0.0">
                  <c:v>0.36048287407198298</c:v>
                </c:pt>
                <c:pt idx="35" formatCode="0.0">
                  <c:v>0.36604464521925006</c:v>
                </c:pt>
              </c:numCache>
            </c:numRef>
          </c:val>
          <c:extLst xmlns:c16r2="http://schemas.microsoft.com/office/drawing/2015/06/chart">
            <c:ext xmlns:c16="http://schemas.microsoft.com/office/drawing/2014/chart" uri="{C3380CC4-5D6E-409C-BE32-E72D297353CC}">
              <c16:uniqueId val="{0000000C-9B95-4253-A876-147EF27F26C9}"/>
            </c:ext>
          </c:extLst>
        </c:ser>
        <c:ser>
          <c:idx val="13"/>
          <c:order val="13"/>
          <c:tx>
            <c:strRef>
              <c:f>'Chart 1'!$O$1</c:f>
              <c:strCache>
                <c:ptCount val="1"/>
                <c:pt idx="0">
                  <c:v>50</c:v>
                </c:pt>
              </c:strCache>
            </c:strRef>
          </c:tx>
          <c:spPr>
            <a:solidFill>
              <a:srgbClr val="FF0000">
                <a:alpha val="50000"/>
              </a:srgbClr>
            </a:solidFill>
            <a:ln>
              <a:solidFill>
                <a:srgbClr val="FF0000">
                  <a:alpha val="5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1'!$O$2:$O$59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8.2495819682963045E-2</c:v>
                </c:pt>
                <c:pt idx="25" formatCode="0.0">
                  <c:v>0.21998885248790145</c:v>
                </c:pt>
                <c:pt idx="26" formatCode="0.0">
                  <c:v>0.24748745904888914</c:v>
                </c:pt>
                <c:pt idx="27" formatCode="0.0">
                  <c:v>0.27498606560987593</c:v>
                </c:pt>
                <c:pt idx="28" formatCode="0.0">
                  <c:v>0.29299008689141104</c:v>
                </c:pt>
                <c:pt idx="29" formatCode="0.0">
                  <c:v>0.32299678902730378</c:v>
                </c:pt>
                <c:pt idx="30" formatCode="0.0">
                  <c:v>0.32899812945448215</c:v>
                </c:pt>
                <c:pt idx="31" formatCode="0.0">
                  <c:v>0.33499946988166318</c:v>
                </c:pt>
                <c:pt idx="32" formatCode="0.0">
                  <c:v>0.35300554651409577</c:v>
                </c:pt>
                <c:pt idx="33" formatCode="0.0">
                  <c:v>0.38301567423481764</c:v>
                </c:pt>
                <c:pt idx="34" formatCode="0.0">
                  <c:v>0.38901769977896183</c:v>
                </c:pt>
                <c:pt idx="35" formatCode="0.0">
                  <c:v>0.39501972532310692</c:v>
                </c:pt>
              </c:numCache>
            </c:numRef>
          </c:val>
          <c:extLst xmlns:c16r2="http://schemas.microsoft.com/office/drawing/2015/06/chart">
            <c:ext xmlns:c16="http://schemas.microsoft.com/office/drawing/2014/chart" uri="{C3380CC4-5D6E-409C-BE32-E72D297353CC}">
              <c16:uniqueId val="{0000000D-9B95-4253-A876-147EF27F26C9}"/>
            </c:ext>
          </c:extLst>
        </c:ser>
        <c:ser>
          <c:idx val="14"/>
          <c:order val="14"/>
          <c:tx>
            <c:strRef>
              <c:f>'Chart 1'!$P$1</c:f>
              <c:strCache>
                <c:ptCount val="1"/>
                <c:pt idx="0">
                  <c:v>60</c:v>
                </c:pt>
              </c:strCache>
            </c:strRef>
          </c:tx>
          <c:spPr>
            <a:solidFill>
              <a:srgbClr val="FF0000">
                <a:alpha val="40000"/>
              </a:srgbClr>
            </a:solidFill>
            <a:ln>
              <a:solidFill>
                <a:srgbClr val="FF0000">
                  <a:alpha val="4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1'!$P$2:$P$59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9.186300727991803E-2</c:v>
                </c:pt>
                <c:pt idx="25" formatCode="0.0">
                  <c:v>0.24496801941311297</c:v>
                </c:pt>
                <c:pt idx="26" formatCode="0.0">
                  <c:v>0.27558902183975231</c:v>
                </c:pt>
                <c:pt idx="27" formatCode="0.0">
                  <c:v>0.30621002426639254</c:v>
                </c:pt>
                <c:pt idx="28" formatCode="0.0">
                  <c:v>0.32625835573833584</c:v>
                </c:pt>
                <c:pt idx="29" formatCode="0.0">
                  <c:v>0.35967224152490651</c:v>
                </c:pt>
                <c:pt idx="30" formatCode="0.0">
                  <c:v>0.36635501868222065</c:v>
                </c:pt>
                <c:pt idx="31" formatCode="0.0">
                  <c:v>0.37303779583953389</c:v>
                </c:pt>
                <c:pt idx="32" formatCode="0.0">
                  <c:v>0.3930884160421666</c:v>
                </c:pt>
                <c:pt idx="33" formatCode="0.0">
                  <c:v>0.42650611637988778</c:v>
                </c:pt>
                <c:pt idx="34" formatCode="0.0">
                  <c:v>0.43318965644743201</c:v>
                </c:pt>
                <c:pt idx="35" formatCode="0.0">
                  <c:v>0.43987319651497536</c:v>
                </c:pt>
              </c:numCache>
            </c:numRef>
          </c:val>
          <c:extLst xmlns:c16r2="http://schemas.microsoft.com/office/drawing/2015/06/chart">
            <c:ext xmlns:c16="http://schemas.microsoft.com/office/drawing/2014/chart" uri="{C3380CC4-5D6E-409C-BE32-E72D297353CC}">
              <c16:uniqueId val="{0000000E-9B95-4253-A876-147EF27F26C9}"/>
            </c:ext>
          </c:extLst>
        </c:ser>
        <c:ser>
          <c:idx val="15"/>
          <c:order val="15"/>
          <c:tx>
            <c:strRef>
              <c:f>'Chart 1'!$Q$1</c:f>
              <c:strCache>
                <c:ptCount val="1"/>
                <c:pt idx="0">
                  <c:v>70</c:v>
                </c:pt>
              </c:strCache>
            </c:strRef>
          </c:tx>
          <c:spPr>
            <a:solidFill>
              <a:srgbClr val="FF0000">
                <a:alpha val="30000"/>
              </a:srgbClr>
            </a:solidFill>
            <a:ln>
              <a:solidFill>
                <a:srgbClr val="FF0000">
                  <a:alpha val="3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1'!$Q$2:$Q$59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0.10707755436613642</c:v>
                </c:pt>
                <c:pt idx="25" formatCode="0.0">
                  <c:v>0.28554014497636526</c:v>
                </c:pt>
                <c:pt idx="26" formatCode="0.0">
                  <c:v>0.32123266309841103</c:v>
                </c:pt>
                <c:pt idx="27" formatCode="0.0">
                  <c:v>0.35692518122045502</c:v>
                </c:pt>
                <c:pt idx="28" formatCode="0.0">
                  <c:v>0.38029396008696548</c:v>
                </c:pt>
                <c:pt idx="29" formatCode="0.0">
                  <c:v>0.41924192486448497</c:v>
                </c:pt>
                <c:pt idx="30" formatCode="0.0">
                  <c:v>0.42703151781998905</c:v>
                </c:pt>
                <c:pt idx="31" formatCode="0.0">
                  <c:v>0.4348211107754949</c:v>
                </c:pt>
                <c:pt idx="32" formatCode="0.0">
                  <c:v>0.4581925574371537</c:v>
                </c:pt>
                <c:pt idx="33" formatCode="0.0">
                  <c:v>0.4971449685399163</c:v>
                </c:pt>
                <c:pt idx="34" formatCode="0.0">
                  <c:v>0.50493545076046864</c:v>
                </c:pt>
                <c:pt idx="35" formatCode="0.0">
                  <c:v>0.51272593298102276</c:v>
                </c:pt>
              </c:numCache>
            </c:numRef>
          </c:val>
          <c:extLst xmlns:c16r2="http://schemas.microsoft.com/office/drawing/2015/06/chart">
            <c:ext xmlns:c16="http://schemas.microsoft.com/office/drawing/2014/chart" uri="{C3380CC4-5D6E-409C-BE32-E72D297353CC}">
              <c16:uniqueId val="{0000000F-9B95-4253-A876-147EF27F26C9}"/>
            </c:ext>
          </c:extLst>
        </c:ser>
        <c:ser>
          <c:idx val="16"/>
          <c:order val="16"/>
          <c:tx>
            <c:strRef>
              <c:f>'Chart 1'!$R$1</c:f>
              <c:strCache>
                <c:ptCount val="1"/>
                <c:pt idx="0">
                  <c:v>80</c:v>
                </c:pt>
              </c:strCache>
            </c:strRef>
          </c:tx>
          <c:spPr>
            <a:solidFill>
              <a:srgbClr val="FF0000">
                <a:alpha val="20000"/>
              </a:srgbClr>
            </a:solidFill>
            <a:ln>
              <a:solidFill>
                <a:srgbClr val="FF0000">
                  <a:alpha val="2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1'!$R$2:$R$59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0.13472801375325538</c:v>
                </c:pt>
                <c:pt idx="25" formatCode="0.0">
                  <c:v>0.35927470334201406</c:v>
                </c:pt>
                <c:pt idx="26" formatCode="0.0">
                  <c:v>0.40418404125976526</c:v>
                </c:pt>
                <c:pt idx="27" formatCode="0.0">
                  <c:v>0.44909337917751735</c:v>
                </c:pt>
                <c:pt idx="28" formatCode="0.0">
                  <c:v>0.47849663907789441</c:v>
                </c:pt>
                <c:pt idx="29" formatCode="0.0">
                  <c:v>0.52750207224518864</c:v>
                </c:pt>
                <c:pt idx="30" formatCode="0.0">
                  <c:v>0.53730315887864677</c:v>
                </c:pt>
                <c:pt idx="31" formatCode="0.0">
                  <c:v>0.54710424551210579</c:v>
                </c:pt>
                <c:pt idx="32" formatCode="0.0">
                  <c:v>0.57651086210794755</c:v>
                </c:pt>
                <c:pt idx="33" formatCode="0.0">
                  <c:v>0.6255218897676853</c:v>
                </c:pt>
                <c:pt idx="34" formatCode="0.0">
                  <c:v>0.63532409529963285</c:v>
                </c:pt>
                <c:pt idx="35" formatCode="0.0">
                  <c:v>0.64512630083157863</c:v>
                </c:pt>
              </c:numCache>
            </c:numRef>
          </c:val>
          <c:extLst xmlns:c16r2="http://schemas.microsoft.com/office/drawing/2015/06/chart">
            <c:ext xmlns:c16="http://schemas.microsoft.com/office/drawing/2014/chart" uri="{C3380CC4-5D6E-409C-BE32-E72D297353CC}">
              <c16:uniqueId val="{00000010-9B95-4253-A876-147EF27F26C9}"/>
            </c:ext>
          </c:extLst>
        </c:ser>
        <c:ser>
          <c:idx val="17"/>
          <c:order val="17"/>
          <c:tx>
            <c:strRef>
              <c:f>'Chart 1'!$S$1</c:f>
              <c:strCache>
                <c:ptCount val="1"/>
                <c:pt idx="0">
                  <c:v>90</c:v>
                </c:pt>
              </c:strCache>
            </c:strRef>
          </c:tx>
          <c:spPr>
            <a:solidFill>
              <a:srgbClr val="FF0000">
                <a:alpha val="10000"/>
              </a:srgbClr>
            </a:solidFill>
            <a:ln>
              <a:solidFill>
                <a:srgbClr val="FF0000">
                  <a:alpha val="1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1'!$S$2:$S$59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0.19968721175398763</c:v>
                </c:pt>
                <c:pt idx="25" formatCode="0.0">
                  <c:v>0.53249923134396759</c:v>
                </c:pt>
                <c:pt idx="26" formatCode="0.0">
                  <c:v>0.59906163526196377</c:v>
                </c:pt>
                <c:pt idx="27" formatCode="0.0">
                  <c:v>0.66562403917995905</c:v>
                </c:pt>
                <c:pt idx="28" formatCode="0.0">
                  <c:v>0.70920409964709652</c:v>
                </c:pt>
                <c:pt idx="29" formatCode="0.0">
                  <c:v>0.78183753375899112</c:v>
                </c:pt>
                <c:pt idx="30" formatCode="0.0">
                  <c:v>0.79636422058137057</c:v>
                </c:pt>
                <c:pt idx="31" formatCode="0.0">
                  <c:v>0.81089090740374736</c:v>
                </c:pt>
                <c:pt idx="32" formatCode="0.0">
                  <c:v>0.85447594299921459</c:v>
                </c:pt>
                <c:pt idx="33" formatCode="0.0">
                  <c:v>0.92711766899166026</c:v>
                </c:pt>
                <c:pt idx="34" formatCode="0.0">
                  <c:v>0.94164601419015082</c:v>
                </c:pt>
                <c:pt idx="35" formatCode="0.0">
                  <c:v>0.95617435938863871</c:v>
                </c:pt>
              </c:numCache>
            </c:numRef>
          </c:val>
          <c:extLst xmlns:c16r2="http://schemas.microsoft.com/office/drawing/2015/06/chart">
            <c:ext xmlns:c16="http://schemas.microsoft.com/office/drawing/2014/chart" uri="{C3380CC4-5D6E-409C-BE32-E72D297353CC}">
              <c16:uniqueId val="{00000011-9B95-4253-A876-147EF27F26C9}"/>
            </c:ext>
          </c:extLst>
        </c:ser>
        <c:dLbls>
          <c:showLegendKey val="0"/>
          <c:showVal val="0"/>
          <c:showCatName val="0"/>
          <c:showSerName val="0"/>
          <c:showPercent val="0"/>
          <c:showBubbleSize val="0"/>
        </c:dLbls>
        <c:axId val="425707592"/>
        <c:axId val="425713472"/>
      </c:areaChart>
      <c:barChart>
        <c:barDir val="col"/>
        <c:grouping val="clustered"/>
        <c:varyColors val="0"/>
        <c:ser>
          <c:idx val="27"/>
          <c:order val="27"/>
          <c:tx>
            <c:strRef>
              <c:f>'Chart 1'!$AC$1</c:f>
              <c:strCache>
                <c:ptCount val="1"/>
                <c:pt idx="0">
                  <c:v>Column4</c:v>
                </c:pt>
              </c:strCache>
            </c:strRef>
          </c:tx>
          <c:spPr>
            <a:solidFill>
              <a:sysClr val="windowText" lastClr="000000"/>
            </a:solidFill>
          </c:spPr>
          <c:invertIfNegative val="0"/>
          <c:dPt>
            <c:idx val="9"/>
            <c:invertIfNegative val="0"/>
            <c:bubble3D val="0"/>
            <c:spPr>
              <a:solidFill>
                <a:sysClr val="windowText" lastClr="000000"/>
              </a:solidFill>
              <a:ln>
                <a:noFill/>
              </a:ln>
            </c:spPr>
            <c:extLst xmlns:c16r2="http://schemas.microsoft.com/office/drawing/2015/06/chart">
              <c:ext xmlns:c16="http://schemas.microsoft.com/office/drawing/2014/chart" uri="{C3380CC4-5D6E-409C-BE32-E72D297353CC}">
                <c16:uniqueId val="{00000013-9B95-4253-A876-147EF27F26C9}"/>
              </c:ext>
            </c:extLst>
          </c:dPt>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1'!$AC$2:$AC$59</c:f>
              <c:numCache>
                <c:formatCode>0.0</c:formatCode>
                <c:ptCount val="36"/>
                <c:pt idx="26">
                  <c:v>8</c:v>
                </c:pt>
                <c:pt idx="35" formatCode="General">
                  <c:v>8</c:v>
                </c:pt>
              </c:numCache>
            </c:numRef>
          </c:val>
          <c:extLst xmlns:c16r2="http://schemas.microsoft.com/office/drawing/2015/06/chart">
            <c:ext xmlns:c16="http://schemas.microsoft.com/office/drawing/2014/chart" uri="{C3380CC4-5D6E-409C-BE32-E72D297353CC}">
              <c16:uniqueId val="{00000014-9B95-4253-A876-147EF27F26C9}"/>
            </c:ext>
          </c:extLst>
        </c:ser>
        <c:ser>
          <c:idx val="28"/>
          <c:order val="28"/>
          <c:tx>
            <c:strRef>
              <c:f>'Chart 1'!$AD$1</c:f>
              <c:strCache>
                <c:ptCount val="1"/>
                <c:pt idx="0">
                  <c:v>Column5</c:v>
                </c:pt>
              </c:strCache>
            </c:strRef>
          </c:tx>
          <c:spPr>
            <a:solidFill>
              <a:sysClr val="windowText" lastClr="000000"/>
            </a:solidFill>
          </c:spPr>
          <c:invertIfNegative val="0"/>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1'!$AD$24:$AD$48</c:f>
              <c:numCache>
                <c:formatCode>0.0</c:formatCode>
                <c:ptCount val="25"/>
              </c:numCache>
            </c:numRef>
          </c:val>
          <c:extLst xmlns:c16r2="http://schemas.microsoft.com/office/drawing/2015/06/chart">
            <c:ext xmlns:c16="http://schemas.microsoft.com/office/drawing/2014/chart" uri="{C3380CC4-5D6E-409C-BE32-E72D297353CC}">
              <c16:uniqueId val="{00000017-9B95-4253-A876-147EF27F26C9}"/>
            </c:ext>
          </c:extLst>
        </c:ser>
        <c:dLbls>
          <c:showLegendKey val="0"/>
          <c:showVal val="0"/>
          <c:showCatName val="0"/>
          <c:showSerName val="0"/>
          <c:showPercent val="0"/>
          <c:showBubbleSize val="0"/>
        </c:dLbls>
        <c:gapWidth val="500"/>
        <c:overlap val="100"/>
        <c:axId val="425713080"/>
        <c:axId val="425710728"/>
      </c:barChart>
      <c:lineChart>
        <c:grouping val="standard"/>
        <c:varyColors val="0"/>
        <c:ser>
          <c:idx val="21"/>
          <c:order val="18"/>
          <c:tx>
            <c:strRef>
              <c:f>'Chart 1'!$X$1</c:f>
              <c:strCache>
                <c:ptCount val="1"/>
                <c:pt idx="0">
                  <c:v>Actual inflation</c:v>
                </c:pt>
              </c:strCache>
            </c:strRef>
          </c:tx>
          <c:spPr>
            <a:ln w="19050">
              <a:solidFill>
                <a:srgbClr val="FF0000"/>
              </a:solidFill>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1'!$X$2:$X$59</c:f>
              <c:numCache>
                <c:formatCode>General</c:formatCode>
                <c:ptCount val="36"/>
                <c:pt idx="0">
                  <c:v>-0.1</c:v>
                </c:pt>
                <c:pt idx="1">
                  <c:v>1.1000000000000001</c:v>
                </c:pt>
                <c:pt idx="2">
                  <c:v>1</c:v>
                </c:pt>
                <c:pt idx="3">
                  <c:v>2.6</c:v>
                </c:pt>
                <c:pt idx="4">
                  <c:v>3.7</c:v>
                </c:pt>
                <c:pt idx="5" formatCode="0.0">
                  <c:v>0.9</c:v>
                </c:pt>
                <c:pt idx="6">
                  <c:v>3.5</c:v>
                </c:pt>
                <c:pt idx="7">
                  <c:v>1.8</c:v>
                </c:pt>
                <c:pt idx="8">
                  <c:v>1.9</c:v>
                </c:pt>
                <c:pt idx="9">
                  <c:v>2.5</c:v>
                </c:pt>
                <c:pt idx="10" formatCode="0.0">
                  <c:v>0.5</c:v>
                </c:pt>
                <c:pt idx="11" formatCode="0.0">
                  <c:v>0.7</c:v>
                </c:pt>
                <c:pt idx="12" formatCode="0.0">
                  <c:v>-0.1</c:v>
                </c:pt>
                <c:pt idx="13" formatCode="0.0">
                  <c:v>1.7</c:v>
                </c:pt>
                <c:pt idx="14" formatCode="0.0">
                  <c:v>1.4</c:v>
                </c:pt>
                <c:pt idx="15" formatCode="0.0">
                  <c:v>3.6</c:v>
                </c:pt>
                <c:pt idx="16" formatCode="0.0">
                  <c:v>5.7</c:v>
                </c:pt>
                <c:pt idx="17" formatCode="0.0">
                  <c:v>6.5</c:v>
                </c:pt>
                <c:pt idx="18" formatCode="0.0">
                  <c:v>8.9</c:v>
                </c:pt>
                <c:pt idx="19" formatCode="0.0">
                  <c:v>7.7</c:v>
                </c:pt>
                <c:pt idx="20" formatCode="0.0">
                  <c:v>7.4</c:v>
                </c:pt>
                <c:pt idx="21" formatCode="0.0">
                  <c:v>10.27</c:v>
                </c:pt>
                <c:pt idx="22" formatCode="0.00">
                  <c:v>9.9151144159478548</c:v>
                </c:pt>
                <c:pt idx="23" formatCode="0.00">
                  <c:v>8.3038746400000001</c:v>
                </c:pt>
              </c:numCache>
            </c:numRef>
          </c:val>
          <c:smooth val="0"/>
          <c:extLst xmlns:c16r2="http://schemas.microsoft.com/office/drawing/2015/06/chart">
            <c:ext xmlns:c16="http://schemas.microsoft.com/office/drawing/2014/chart" uri="{C3380CC4-5D6E-409C-BE32-E72D297353CC}">
              <c16:uniqueId val="{00000018-9B95-4253-A876-147EF27F26C9}"/>
            </c:ext>
          </c:extLst>
        </c:ser>
        <c:ser>
          <c:idx val="22"/>
          <c:order val="22"/>
          <c:tx>
            <c:strRef>
              <c:f>'Chart 1'!$W$1</c:f>
              <c:strCache>
                <c:ptCount val="1"/>
                <c:pt idx="0">
                  <c:v>Current quarter's scenario</c:v>
                </c:pt>
              </c:strCache>
            </c:strRef>
          </c:tx>
          <c:spPr>
            <a:ln w="19050">
              <a:solidFill>
                <a:sysClr val="windowText" lastClr="000000"/>
              </a:solidFill>
              <a:prstDash val="solid"/>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1'!$W$2:$W$59</c:f>
              <c:numCache>
                <c:formatCode>0.0</c:formatCode>
                <c:ptCount val="36"/>
                <c:pt idx="23" formatCode="0.00">
                  <c:v>8.3038746400000001</c:v>
                </c:pt>
                <c:pt idx="24" formatCode="0.00">
                  <c:v>6.8902521300000004</c:v>
                </c:pt>
                <c:pt idx="25" formatCode="0.00">
                  <c:v>3.8585587499999998</c:v>
                </c:pt>
                <c:pt idx="26" formatCode="0.00">
                  <c:v>2.7323730300000002</c:v>
                </c:pt>
                <c:pt idx="27" formatCode="0.00">
                  <c:v>2.81790853</c:v>
                </c:pt>
                <c:pt idx="28" formatCode="0.00">
                  <c:v>3.5479307200000001</c:v>
                </c:pt>
                <c:pt idx="29" formatCode="0.00">
                  <c:v>3.8785478699999998</c:v>
                </c:pt>
                <c:pt idx="30" formatCode="0.00">
                  <c:v>3.9170607899999998</c:v>
                </c:pt>
                <c:pt idx="31" formatCode="0.00">
                  <c:v>4.0406104899999997</c:v>
                </c:pt>
                <c:pt idx="32" formatCode="0.00">
                  <c:v>4.1394717400000003</c:v>
                </c:pt>
                <c:pt idx="33" formatCode="0.00">
                  <c:v>4.1935526100000002</c:v>
                </c:pt>
                <c:pt idx="34" formatCode="0.00">
                  <c:v>4.0999999999999996</c:v>
                </c:pt>
                <c:pt idx="35" formatCode="0.00">
                  <c:v>4</c:v>
                </c:pt>
              </c:numCache>
            </c:numRef>
          </c:val>
          <c:smooth val="0"/>
          <c:extLst xmlns:c16r2="http://schemas.microsoft.com/office/drawing/2015/06/chart">
            <c:ext xmlns:c16="http://schemas.microsoft.com/office/drawing/2014/chart" uri="{C3380CC4-5D6E-409C-BE32-E72D297353CC}">
              <c16:uniqueId val="{00000019-9B95-4253-A876-147EF27F26C9}"/>
            </c:ext>
          </c:extLst>
        </c:ser>
        <c:ser>
          <c:idx val="23"/>
          <c:order val="23"/>
          <c:tx>
            <c:strRef>
              <c:f>'Chart 1'!$Y$1</c:f>
              <c:strCache>
                <c:ptCount val="1"/>
                <c:pt idx="0">
                  <c:v>Previous quarter's scenario</c:v>
                </c:pt>
              </c:strCache>
            </c:strRef>
          </c:tx>
          <c:spPr>
            <a:ln w="1905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1'!$Y$2:$Y$59</c:f>
              <c:numCache>
                <c:formatCode>0.0</c:formatCode>
                <c:ptCount val="36"/>
                <c:pt idx="22" formatCode="0.00">
                  <c:v>9.9151144159478548</c:v>
                </c:pt>
                <c:pt idx="23" formatCode="0.00">
                  <c:v>9.4919388500000004</c:v>
                </c:pt>
                <c:pt idx="24" formatCode="0.00">
                  <c:v>8.3000000000000007</c:v>
                </c:pt>
                <c:pt idx="25" formatCode="0.00">
                  <c:v>5.90728002</c:v>
                </c:pt>
                <c:pt idx="26" formatCode="0.00">
                  <c:v>4.4720435500000004</c:v>
                </c:pt>
                <c:pt idx="27" formatCode="0.00">
                  <c:v>3.8838448300000001</c:v>
                </c:pt>
                <c:pt idx="28" formatCode="0.00">
                  <c:v>3.6868941400000002</c:v>
                </c:pt>
                <c:pt idx="29" formatCode="0.00">
                  <c:v>3.5249374599999999</c:v>
                </c:pt>
                <c:pt idx="30" formatCode="0.00">
                  <c:v>3.64669322</c:v>
                </c:pt>
                <c:pt idx="31" formatCode="0.00">
                  <c:v>3.7882876699999999</c:v>
                </c:pt>
                <c:pt idx="32" formatCode="0.00">
                  <c:v>3.8575612499999998</c:v>
                </c:pt>
                <c:pt idx="33" formatCode="0.00">
                  <c:v>3.8623582999999999</c:v>
                </c:pt>
                <c:pt idx="34" formatCode="0.00">
                  <c:v>4</c:v>
                </c:pt>
              </c:numCache>
            </c:numRef>
          </c:val>
          <c:smooth val="0"/>
          <c:extLst xmlns:c16r2="http://schemas.microsoft.com/office/drawing/2015/06/chart">
            <c:ext xmlns:c16="http://schemas.microsoft.com/office/drawing/2014/chart" uri="{C3380CC4-5D6E-409C-BE32-E72D297353CC}">
              <c16:uniqueId val="{0000001A-9B95-4253-A876-147EF27F26C9}"/>
            </c:ext>
          </c:extLst>
        </c:ser>
        <c:ser>
          <c:idx val="24"/>
          <c:order val="24"/>
          <c:tx>
            <c:strRef>
              <c:f>'Chart 1'!$Z$1</c:f>
              <c:strCache>
                <c:ptCount val="1"/>
                <c:pt idx="0">
                  <c:v>Lower part</c:v>
                </c:pt>
              </c:strCache>
            </c:strRef>
          </c:tx>
          <c:spPr>
            <a:ln w="1270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1'!$Z$2:$Z$59</c:f>
              <c:numCache>
                <c:formatCode>0.0</c:formatCode>
                <c:ptCount val="36"/>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formatCode="General">
                  <c:v>2.5</c:v>
                </c:pt>
                <c:pt idx="33" formatCode="General">
                  <c:v>2.5</c:v>
                </c:pt>
                <c:pt idx="34" formatCode="General">
                  <c:v>2.5</c:v>
                </c:pt>
                <c:pt idx="35" formatCode="General">
                  <c:v>2.5</c:v>
                </c:pt>
              </c:numCache>
            </c:numRef>
          </c:val>
          <c:smooth val="0"/>
          <c:extLst xmlns:c16r2="http://schemas.microsoft.com/office/drawing/2015/06/chart">
            <c:ext xmlns:c16="http://schemas.microsoft.com/office/drawing/2014/chart" uri="{C3380CC4-5D6E-409C-BE32-E72D297353CC}">
              <c16:uniqueId val="{0000001B-9B95-4253-A876-147EF27F26C9}"/>
            </c:ext>
          </c:extLst>
        </c:ser>
        <c:ser>
          <c:idx val="25"/>
          <c:order val="25"/>
          <c:tx>
            <c:strRef>
              <c:f>'Chart 1'!$AA$1</c:f>
              <c:strCache>
                <c:ptCount val="1"/>
                <c:pt idx="0">
                  <c:v>Target</c:v>
                </c:pt>
              </c:strCache>
            </c:strRef>
          </c:tx>
          <c:spPr>
            <a:ln w="19050">
              <a:solidFill>
                <a:sysClr val="windowText" lastClr="000000"/>
              </a:solidFill>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1'!$AA$2:$AA$59</c:f>
              <c:numCache>
                <c:formatCode>0.0</c:formatCode>
                <c:ptCount val="36"/>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numCache>
            </c:numRef>
          </c:val>
          <c:smooth val="0"/>
          <c:extLst xmlns:c16r2="http://schemas.microsoft.com/office/drawing/2015/06/chart">
            <c:ext xmlns:c16="http://schemas.microsoft.com/office/drawing/2014/chart" uri="{C3380CC4-5D6E-409C-BE32-E72D297353CC}">
              <c16:uniqueId val="{0000001C-9B95-4253-A876-147EF27F26C9}"/>
            </c:ext>
          </c:extLst>
        </c:ser>
        <c:ser>
          <c:idx val="26"/>
          <c:order val="26"/>
          <c:tx>
            <c:strRef>
              <c:f>'Chart 1'!$AB$1</c:f>
              <c:strCache>
                <c:ptCount val="1"/>
                <c:pt idx="0">
                  <c:v>Upper part</c:v>
                </c:pt>
              </c:strCache>
            </c:strRef>
          </c:tx>
          <c:spPr>
            <a:ln w="1270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1'!$AB$2:$AB$59</c:f>
              <c:numCache>
                <c:formatCode>0.0</c:formatCode>
                <c:ptCount val="36"/>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pt idx="29">
                  <c:v>5.5</c:v>
                </c:pt>
                <c:pt idx="30">
                  <c:v>5.5</c:v>
                </c:pt>
                <c:pt idx="31">
                  <c:v>5.5</c:v>
                </c:pt>
                <c:pt idx="32" formatCode="General">
                  <c:v>5.5</c:v>
                </c:pt>
                <c:pt idx="33" formatCode="General">
                  <c:v>5.5</c:v>
                </c:pt>
                <c:pt idx="34" formatCode="General">
                  <c:v>5.5</c:v>
                </c:pt>
                <c:pt idx="35" formatCode="General">
                  <c:v>5.5</c:v>
                </c:pt>
              </c:numCache>
            </c:numRef>
          </c:val>
          <c:smooth val="0"/>
          <c:extLst xmlns:c16r2="http://schemas.microsoft.com/office/drawing/2015/06/chart">
            <c:ext xmlns:c16="http://schemas.microsoft.com/office/drawing/2014/chart" uri="{C3380CC4-5D6E-409C-BE32-E72D297353CC}">
              <c16:uniqueId val="{0000001D-9B95-4253-A876-147EF27F26C9}"/>
            </c:ext>
          </c:extLst>
        </c:ser>
        <c:dLbls>
          <c:showLegendKey val="0"/>
          <c:showVal val="0"/>
          <c:showCatName val="0"/>
          <c:showSerName val="0"/>
          <c:showPercent val="0"/>
          <c:showBubbleSize val="0"/>
        </c:dLbls>
        <c:marker val="1"/>
        <c:smooth val="0"/>
        <c:axId val="425713080"/>
        <c:axId val="425710728"/>
        <c:extLst xmlns:c16r2="http://schemas.microsoft.com/office/drawing/2015/06/chart">
          <c:ext xmlns:c15="http://schemas.microsoft.com/office/drawing/2012/chart" uri="{02D57815-91ED-43cb-92C2-25804820EDAC}">
            <c15:filteredLineSeries>
              <c15:ser>
                <c:idx val="18"/>
                <c:order val="19"/>
                <c:tx>
                  <c:strRef>
                    <c:extLst xmlns:c16r2="http://schemas.microsoft.com/office/drawing/2015/06/chart">
                      <c:ext uri="{02D57815-91ED-43cb-92C2-25804820EDAC}">
                        <c15:formulaRef>
                          <c15:sqref>'Chart 1'!$AA$1</c15:sqref>
                        </c15:formulaRef>
                      </c:ext>
                    </c:extLst>
                    <c:strCache>
                      <c:ptCount val="1"/>
                      <c:pt idx="0">
                        <c:v>Target</c:v>
                      </c:pt>
                    </c:strCache>
                  </c:strRef>
                </c:tx>
                <c:marker>
                  <c:symbol val="none"/>
                </c:marker>
                <c:cat>
                  <c:strRef>
                    <c:extLst xmlns:c16r2="http://schemas.microsoft.com/office/drawing/2015/06/chart">
                      <c:ext uri="{02D57815-91ED-43cb-92C2-25804820EDAC}">
                        <c15:formulaRef>
                          <c15:sqref>'Գրաֆիկ 1'!#REF!</c15:sqref>
                        </c15:formulaRef>
                      </c:ext>
                    </c:extLst>
                    <c:strCache>
                      <c:ptCount val="1"/>
                      <c:pt idx="0">
                        <c:v>#REF!</c:v>
                      </c:pt>
                    </c:strCache>
                  </c:strRef>
                </c:cat>
                <c:val>
                  <c:numRef>
                    <c:extLst xmlns:c16r2="http://schemas.microsoft.com/office/drawing/2015/06/chart">
                      <c:ext uri="{02D57815-91ED-43cb-92C2-25804820EDAC}">
                        <c15:formulaRef>
                          <c15:sqref>'Chart 1'!$AA$20:$AA$40</c15:sqref>
                        </c15:formulaRef>
                      </c:ext>
                    </c:extLst>
                    <c:numCache>
                      <c:formatCode>0.0</c:formatCod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val>
                <c:smooth val="0"/>
                <c:extLst xmlns:c16r2="http://schemas.microsoft.com/office/drawing/2015/06/chart">
                  <c:ext xmlns:c16="http://schemas.microsoft.com/office/drawing/2014/chart" uri="{C3380CC4-5D6E-409C-BE32-E72D297353CC}">
                    <c16:uniqueId val="{0000001E-9B95-4253-A876-147EF27F26C9}"/>
                  </c:ext>
                </c:extLst>
              </c15:ser>
            </c15:filteredLineSeries>
            <c15:filteredLineSeries>
              <c15:ser>
                <c:idx val="19"/>
                <c:order val="20"/>
                <c:tx>
                  <c:strRef>
                    <c:extLst xmlns:c15="http://schemas.microsoft.com/office/drawing/2012/chart" xmlns:c16r2="http://schemas.microsoft.com/office/drawing/2015/06/chart">
                      <c:ext xmlns:c15="http://schemas.microsoft.com/office/drawing/2012/chart" uri="{02D57815-91ED-43cb-92C2-25804820EDAC}">
                        <c15:formulaRef>
                          <c15:sqref>'Chart 1'!$AB$1</c15:sqref>
                        </c15:formulaRef>
                      </c:ext>
                    </c:extLst>
                    <c:strCache>
                      <c:ptCount val="1"/>
                      <c:pt idx="0">
                        <c:v>Upper part</c:v>
                      </c:pt>
                    </c:strCache>
                  </c:strRef>
                </c:tx>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'Chart 1'!$AB$20:$AB$40</c15:sqref>
                        </c15:formulaRef>
                      </c:ext>
                    </c:extLst>
                    <c:numCache>
                      <c:formatCode>0.0</c:formatCode>
                      <c:ptCount val="17"/>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F-9B95-4253-A876-147EF27F26C9}"/>
                  </c:ext>
                </c:extLst>
              </c15:ser>
            </c15:filteredLineSeries>
            <c15:filteredLineSeries>
              <c15:ser>
                <c:idx val="20"/>
                <c:order val="21"/>
                <c:tx>
                  <c:strRef>
                    <c:extLst xmlns:c15="http://schemas.microsoft.com/office/drawing/2012/chart" xmlns:c16r2="http://schemas.microsoft.com/office/drawing/2015/06/chart">
                      <c:ext xmlns:c15="http://schemas.microsoft.com/office/drawing/2012/chart" uri="{02D57815-91ED-43cb-92C2-25804820EDAC}">
                        <c15:formulaRef>
                          <c15:sqref>'Chart 1'!$Z$1</c15:sqref>
                        </c15:formulaRef>
                      </c:ext>
                    </c:extLst>
                    <c:strCache>
                      <c:ptCount val="1"/>
                      <c:pt idx="0">
                        <c:v>Lower part</c:v>
                      </c:pt>
                    </c:strCache>
                  </c:strRef>
                </c:tx>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'Chart 1'!$Z$20:$Z$40</c15:sqref>
                        </c15:formulaRef>
                      </c:ext>
                    </c:extLst>
                    <c:numCache>
                      <c:formatCode>0.0</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0-9B95-4253-A876-147EF27F26C9}"/>
                  </c:ext>
                </c:extLst>
              </c15:ser>
            </c15:filteredLineSeries>
          </c:ext>
        </c:extLst>
      </c:lineChart>
      <c:dateAx>
        <c:axId val="425713080"/>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en-US"/>
          </a:p>
        </c:txPr>
        <c:crossAx val="425710728"/>
        <c:crosses val="autoZero"/>
        <c:auto val="0"/>
        <c:lblOffset val="100"/>
        <c:baseTimeUnit val="days"/>
      </c:dateAx>
      <c:valAx>
        <c:axId val="425710728"/>
        <c:scaling>
          <c:orientation val="minMax"/>
        </c:scaling>
        <c:delete val="1"/>
        <c:axPos val="l"/>
        <c:majorGridlines>
          <c:spPr>
            <a:ln>
              <a:noFill/>
            </a:ln>
          </c:spPr>
        </c:majorGridlines>
        <c:numFmt formatCode="0.0" sourceLinked="1"/>
        <c:majorTickMark val="none"/>
        <c:minorTickMark val="none"/>
        <c:tickLblPos val="nextTo"/>
        <c:crossAx val="425713080"/>
        <c:crosses val="autoZero"/>
        <c:crossBetween val="between"/>
      </c:valAx>
      <c:valAx>
        <c:axId val="425713472"/>
        <c:scaling>
          <c:orientation val="minMax"/>
          <c:max val="12"/>
          <c:min val="-1"/>
        </c:scaling>
        <c:delete val="0"/>
        <c:axPos val="r"/>
        <c:numFmt formatCode="0" sourceLinked="0"/>
        <c:majorTickMark val="in"/>
        <c:minorTickMark val="none"/>
        <c:tickLblPos val="nextTo"/>
        <c:txPr>
          <a:bodyPr/>
          <a:lstStyle/>
          <a:p>
            <a:pPr>
              <a:defRPr sz="600"/>
            </a:pPr>
            <a:endParaRPr lang="en-US"/>
          </a:p>
        </c:txPr>
        <c:crossAx val="425707592"/>
        <c:crosses val="max"/>
        <c:crossBetween val="between"/>
        <c:majorUnit val="1"/>
      </c:valAx>
      <c:dateAx>
        <c:axId val="425707592"/>
        <c:scaling>
          <c:orientation val="minMax"/>
        </c:scaling>
        <c:delete val="1"/>
        <c:axPos val="b"/>
        <c:numFmt formatCode="General" sourceLinked="1"/>
        <c:majorTickMark val="out"/>
        <c:minorTickMark val="none"/>
        <c:tickLblPos val="nextTo"/>
        <c:crossAx val="425713472"/>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77363477257564739"/>
          <c:w val="0.72389999999999999"/>
          <c:h val="0.22636522742435261"/>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592087390989252E-2"/>
          <c:y val="4.4205405088358622E-2"/>
          <c:w val="0.8831099742693056"/>
          <c:h val="0.65515724901613659"/>
        </c:manualLayout>
      </c:layout>
      <c:areaChart>
        <c:grouping val="stacked"/>
        <c:varyColors val="0"/>
        <c:ser>
          <c:idx val="0"/>
          <c:order val="0"/>
          <c:tx>
            <c:strRef>
              <c:f>'Chart 1'!$B$1</c:f>
              <c:strCache>
                <c:ptCount val="1"/>
                <c:pt idx="0">
                  <c:v>-90</c:v>
                </c:pt>
              </c:strCache>
            </c:strRef>
          </c:tx>
          <c:spPr>
            <a:solidFill>
              <a:schemeClr val="bg1"/>
            </a:solidFill>
            <a:ln w="38100">
              <a:no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1'!$B$2:$B$59</c:f>
              <c:numCache>
                <c:formatCode>General</c:formatCode>
                <c:ptCount val="36"/>
                <c:pt idx="0">
                  <c:v>-0.1</c:v>
                </c:pt>
                <c:pt idx="1">
                  <c:v>1.1000000000000001</c:v>
                </c:pt>
                <c:pt idx="2">
                  <c:v>1</c:v>
                </c:pt>
                <c:pt idx="3">
                  <c:v>2.6</c:v>
                </c:pt>
                <c:pt idx="4">
                  <c:v>3.7</c:v>
                </c:pt>
                <c:pt idx="5" formatCode="0.0">
                  <c:v>0.9</c:v>
                </c:pt>
                <c:pt idx="6" formatCode="0.0">
                  <c:v>3.5</c:v>
                </c:pt>
                <c:pt idx="7" formatCode="0.0">
                  <c:v>1.8</c:v>
                </c:pt>
                <c:pt idx="8" formatCode="0.0">
                  <c:v>1.9</c:v>
                </c:pt>
                <c:pt idx="9" formatCode="0.0">
                  <c:v>2.5</c:v>
                </c:pt>
                <c:pt idx="10" formatCode="0.0">
                  <c:v>0.5</c:v>
                </c:pt>
                <c:pt idx="11" formatCode="0.0">
                  <c:v>0.7</c:v>
                </c:pt>
                <c:pt idx="12" formatCode="0.0">
                  <c:v>-0.1</c:v>
                </c:pt>
                <c:pt idx="13" formatCode="0.0">
                  <c:v>1.7</c:v>
                </c:pt>
                <c:pt idx="14" formatCode="0.0">
                  <c:v>1.4</c:v>
                </c:pt>
                <c:pt idx="15" formatCode="0.0">
                  <c:v>3.6</c:v>
                </c:pt>
                <c:pt idx="16" formatCode="0.0">
                  <c:v>5.8</c:v>
                </c:pt>
                <c:pt idx="17" formatCode="0.0">
                  <c:v>6.5</c:v>
                </c:pt>
                <c:pt idx="18" formatCode="0.0">
                  <c:v>8.9</c:v>
                </c:pt>
                <c:pt idx="19" formatCode="0.0">
                  <c:v>7.7</c:v>
                </c:pt>
                <c:pt idx="20" formatCode="0.0">
                  <c:v>7.4</c:v>
                </c:pt>
                <c:pt idx="21" formatCode="0.0">
                  <c:v>10.27</c:v>
                </c:pt>
                <c:pt idx="22" formatCode="0.0">
                  <c:v>9.9151144159478548</c:v>
                </c:pt>
                <c:pt idx="23" formatCode="0.0">
                  <c:v>8.3050314000890069</c:v>
                </c:pt>
                <c:pt idx="24" formatCode="0.0">
                  <c:v>6.0170891054468694</c:v>
                </c:pt>
                <c:pt idx="25" formatCode="0.0">
                  <c:v>1.5301240178583164</c:v>
                </c:pt>
                <c:pt idx="26" formatCode="0.0">
                  <c:v>0.11288395634060622</c:v>
                </c:pt>
                <c:pt idx="27" formatCode="0.0">
                  <c:v>-9.2634885177104387E-2</c:v>
                </c:pt>
                <c:pt idx="28" formatCode="0.0">
                  <c:v>0.44007815594191024</c:v>
                </c:pt>
                <c:pt idx="29" formatCode="0.0">
                  <c:v>0.44184672447360085</c:v>
                </c:pt>
                <c:pt idx="30" formatCode="0.0">
                  <c:v>0.41458992817993906</c:v>
                </c:pt>
                <c:pt idx="31" formatCode="0.0">
                  <c:v>0.47236991188627719</c:v>
                </c:pt>
                <c:pt idx="32" formatCode="0.0">
                  <c:v>0.37389948806684814</c:v>
                </c:pt>
                <c:pt idx="33" formatCode="0.0">
                  <c:v>9.909423503446535E-2</c:v>
                </c:pt>
                <c:pt idx="34" formatCode="0.0">
                  <c:v>-6.02355995720118E-2</c:v>
                </c:pt>
                <c:pt idx="35" formatCode="0.0">
                  <c:v>-0.226012824178488</c:v>
                </c:pt>
              </c:numCache>
            </c:numRef>
          </c:val>
          <c:extLst xmlns:c16r2="http://schemas.microsoft.com/office/drawing/2015/06/chart">
            <c:ext xmlns:c16="http://schemas.microsoft.com/office/drawing/2014/chart" uri="{C3380CC4-5D6E-409C-BE32-E72D297353CC}">
              <c16:uniqueId val="{00000000-28D1-4DD1-8010-9A3324D8C8F4}"/>
            </c:ext>
          </c:extLst>
        </c:ser>
        <c:ser>
          <c:idx val="1"/>
          <c:order val="1"/>
          <c:tx>
            <c:strRef>
              <c:f>'Chart 1'!$C$1</c:f>
              <c:strCache>
                <c:ptCount val="1"/>
                <c:pt idx="0">
                  <c:v>-80</c:v>
                </c:pt>
              </c:strCache>
            </c:strRef>
          </c:tx>
          <c:spPr>
            <a:solidFill>
              <a:srgbClr val="FF0000">
                <a:alpha val="20000"/>
              </a:srgbClr>
            </a:solidFill>
            <a:ln>
              <a:solidFill>
                <a:srgbClr val="FF1D1D">
                  <a:alpha val="2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1'!$C$2:$C$59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0.19285723760863949</c:v>
                </c:pt>
                <c:pt idx="25" formatCode="0.0">
                  <c:v>0.51428596695637108</c:v>
                </c:pt>
                <c:pt idx="26" formatCode="0.0">
                  <c:v>0.57857171282591768</c:v>
                </c:pt>
                <c:pt idx="27" formatCode="0.0">
                  <c:v>0.64285745869546362</c:v>
                </c:pt>
                <c:pt idx="28" formatCode="0.0">
                  <c:v>0.68643751916306428</c:v>
                </c:pt>
                <c:pt idx="29" formatCode="0.0">
                  <c:v>0.75907095327573204</c:v>
                </c:pt>
                <c:pt idx="30" formatCode="0.0">
                  <c:v>0.77359764009826582</c:v>
                </c:pt>
                <c:pt idx="31" formatCode="0.0">
                  <c:v>0.78812432692079915</c:v>
                </c:pt>
                <c:pt idx="32" formatCode="0.0">
                  <c:v>0.8317093625159343</c:v>
                </c:pt>
                <c:pt idx="33" formatCode="0.0">
                  <c:v>0.9043510885078262</c:v>
                </c:pt>
                <c:pt idx="34" formatCode="0.0">
                  <c:v>0.91887943370620451</c:v>
                </c:pt>
                <c:pt idx="35" formatCode="0.0">
                  <c:v>0.93340777890458293</c:v>
                </c:pt>
              </c:numCache>
            </c:numRef>
          </c:val>
          <c:extLst xmlns:c16r2="http://schemas.microsoft.com/office/drawing/2015/06/chart">
            <c:ext xmlns:c16="http://schemas.microsoft.com/office/drawing/2014/chart" uri="{C3380CC4-5D6E-409C-BE32-E72D297353CC}">
              <c16:uniqueId val="{00000001-28D1-4DD1-8010-9A3324D8C8F4}"/>
            </c:ext>
          </c:extLst>
        </c:ser>
        <c:ser>
          <c:idx val="2"/>
          <c:order val="2"/>
          <c:tx>
            <c:strRef>
              <c:f>'Chart 1'!$D$1</c:f>
              <c:strCache>
                <c:ptCount val="1"/>
                <c:pt idx="0">
                  <c:v>-70</c:v>
                </c:pt>
              </c:strCache>
            </c:strRef>
          </c:tx>
          <c:spPr>
            <a:solidFill>
              <a:srgbClr val="FF0000">
                <a:alpha val="30000"/>
              </a:srgbClr>
            </a:solidFill>
            <a:ln>
              <a:solidFill>
                <a:srgbClr val="FF0000">
                  <a:alpha val="3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1'!$D$2:$D$59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0.13011986262275865</c:v>
                </c:pt>
                <c:pt idx="25" formatCode="0.0">
                  <c:v>0.34698630032735789</c:v>
                </c:pt>
                <c:pt idx="26" formatCode="0.0">
                  <c:v>0.39035958786827751</c:v>
                </c:pt>
                <c:pt idx="27" formatCode="0.0">
                  <c:v>0.43373287540919714</c:v>
                </c:pt>
                <c:pt idx="28" formatCode="0.0">
                  <c:v>0.46313613530988618</c:v>
                </c:pt>
                <c:pt idx="29" formatCode="0.0">
                  <c:v>0.51214156847770109</c:v>
                </c:pt>
                <c:pt idx="30" formatCode="0.0">
                  <c:v>0.52194265511126403</c:v>
                </c:pt>
                <c:pt idx="31" formatCode="0.0">
                  <c:v>0.53174374174482697</c:v>
                </c:pt>
                <c:pt idx="32" formatCode="0.0">
                  <c:v>0.56115035834044402</c:v>
                </c:pt>
                <c:pt idx="33" formatCode="0.0">
                  <c:v>0.61016138599980585</c:v>
                </c:pt>
                <c:pt idx="34" formatCode="0.0">
                  <c:v>0.61996359153167824</c:v>
                </c:pt>
                <c:pt idx="35" formatCode="0.0">
                  <c:v>0.62976579706355063</c:v>
                </c:pt>
              </c:numCache>
            </c:numRef>
          </c:val>
          <c:extLst xmlns:c16r2="http://schemas.microsoft.com/office/drawing/2015/06/chart">
            <c:ext xmlns:c16="http://schemas.microsoft.com/office/drawing/2014/chart" uri="{C3380CC4-5D6E-409C-BE32-E72D297353CC}">
              <c16:uniqueId val="{00000002-28D1-4DD1-8010-9A3324D8C8F4}"/>
            </c:ext>
          </c:extLst>
        </c:ser>
        <c:ser>
          <c:idx val="3"/>
          <c:order val="3"/>
          <c:tx>
            <c:strRef>
              <c:f>'Chart 1'!$E$1</c:f>
              <c:strCache>
                <c:ptCount val="1"/>
                <c:pt idx="0">
                  <c:v>-60</c:v>
                </c:pt>
              </c:strCache>
            </c:strRef>
          </c:tx>
          <c:spPr>
            <a:solidFill>
              <a:srgbClr val="FF0000">
                <a:alpha val="40000"/>
              </a:srgbClr>
            </a:solidFill>
            <a:ln>
              <a:solidFill>
                <a:srgbClr val="FF0000">
                  <a:alpha val="4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1'!$E$2:$E$59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0.10341514192898238</c:v>
                </c:pt>
                <c:pt idx="25" formatCode="0.0">
                  <c:v>0.27577371181061938</c:v>
                </c:pt>
                <c:pt idx="26" formatCode="0.0">
                  <c:v>0.31024542578694692</c:v>
                </c:pt>
                <c:pt idx="27" formatCode="0.0">
                  <c:v>0.34471713976327401</c:v>
                </c:pt>
                <c:pt idx="28" formatCode="0.0">
                  <c:v>0.36808591863003448</c:v>
                </c:pt>
                <c:pt idx="29" formatCode="0.0">
                  <c:v>0.40703388340796809</c:v>
                </c:pt>
                <c:pt idx="30" formatCode="0.0">
                  <c:v>0.41482347636355477</c:v>
                </c:pt>
                <c:pt idx="31" formatCode="0.0">
                  <c:v>0.42261306931914211</c:v>
                </c:pt>
                <c:pt idx="32" formatCode="0.0">
                  <c:v>0.44598451598062216</c:v>
                </c:pt>
                <c:pt idx="33" formatCode="0.0">
                  <c:v>0.48493692708308833</c:v>
                </c:pt>
                <c:pt idx="34" formatCode="0.0">
                  <c:v>0.49272740930358183</c:v>
                </c:pt>
                <c:pt idx="35" formatCode="0.0">
                  <c:v>0.50051789152407489</c:v>
                </c:pt>
              </c:numCache>
            </c:numRef>
          </c:val>
          <c:extLst xmlns:c16r2="http://schemas.microsoft.com/office/drawing/2015/06/chart">
            <c:ext xmlns:c16="http://schemas.microsoft.com/office/drawing/2014/chart" uri="{C3380CC4-5D6E-409C-BE32-E72D297353CC}">
              <c16:uniqueId val="{00000003-28D1-4DD1-8010-9A3324D8C8F4}"/>
            </c:ext>
          </c:extLst>
        </c:ser>
        <c:ser>
          <c:idx val="4"/>
          <c:order val="4"/>
          <c:tx>
            <c:strRef>
              <c:f>'Chart 1'!$F$1</c:f>
              <c:strCache>
                <c:ptCount val="1"/>
                <c:pt idx="0">
                  <c:v>-50</c:v>
                </c:pt>
              </c:strCache>
            </c:strRef>
          </c:tx>
          <c:spPr>
            <a:solidFill>
              <a:srgbClr val="FF0000">
                <a:alpha val="50000"/>
              </a:srgbClr>
            </a:solidFill>
            <a:ln>
              <a:solidFill>
                <a:srgbClr val="FF0000">
                  <a:alpha val="5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1'!$F$2:$F$59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8.8720983516227037E-2</c:v>
                </c:pt>
                <c:pt idx="25" formatCode="0.0">
                  <c:v>0.23658928937660395</c:v>
                </c:pt>
                <c:pt idx="26" formatCode="0.0">
                  <c:v>0.26616295054867933</c:v>
                </c:pt>
                <c:pt idx="27" formatCode="0.0">
                  <c:v>0.29573661172075405</c:v>
                </c:pt>
                <c:pt idx="28" formatCode="0.0">
                  <c:v>0.31578494319290917</c:v>
                </c:pt>
                <c:pt idx="29" formatCode="0.0">
                  <c:v>0.34919882897983445</c:v>
                </c:pt>
                <c:pt idx="30" formatCode="0.0">
                  <c:v>0.3558816061372192</c:v>
                </c:pt>
                <c:pt idx="31" formatCode="0.0">
                  <c:v>0.36256438329460394</c:v>
                </c:pt>
                <c:pt idx="32" formatCode="0.0">
                  <c:v>0.38261500349708299</c:v>
                </c:pt>
                <c:pt idx="33" formatCode="0.0">
                  <c:v>0.41603270383454882</c:v>
                </c:pt>
                <c:pt idx="34" formatCode="0.0">
                  <c:v>0.42271624390204199</c:v>
                </c:pt>
                <c:pt idx="35" formatCode="0.0">
                  <c:v>0.42939978396953515</c:v>
                </c:pt>
              </c:numCache>
            </c:numRef>
          </c:val>
          <c:extLst xmlns:c16r2="http://schemas.microsoft.com/office/drawing/2015/06/chart">
            <c:ext xmlns:c16="http://schemas.microsoft.com/office/drawing/2014/chart" uri="{C3380CC4-5D6E-409C-BE32-E72D297353CC}">
              <c16:uniqueId val="{00000004-28D1-4DD1-8010-9A3324D8C8F4}"/>
            </c:ext>
          </c:extLst>
        </c:ser>
        <c:ser>
          <c:idx val="5"/>
          <c:order val="5"/>
          <c:tx>
            <c:strRef>
              <c:f>'Chart 1'!$G$1</c:f>
              <c:strCache>
                <c:ptCount val="1"/>
                <c:pt idx="0">
                  <c:v>-40</c:v>
                </c:pt>
              </c:strCache>
            </c:strRef>
          </c:tx>
          <c:spPr>
            <a:solidFill>
              <a:srgbClr val="FF0000">
                <a:alpha val="60000"/>
              </a:srgbClr>
            </a:solidFill>
            <a:ln>
              <a:solidFill>
                <a:srgbClr val="FF0000">
                  <a:alpha val="5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1'!$G$2:$G$59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7.9674185234839712E-2</c:v>
                </c:pt>
                <c:pt idx="25" formatCode="0.0">
                  <c:v>0.21246449395957434</c:v>
                </c:pt>
                <c:pt idx="26" formatCode="0.0">
                  <c:v>0.23902255570452113</c:v>
                </c:pt>
                <c:pt idx="27" formatCode="0.0">
                  <c:v>0.26558061744946904</c:v>
                </c:pt>
                <c:pt idx="28" formatCode="0.0">
                  <c:v>0.28358463873119666</c:v>
                </c:pt>
                <c:pt idx="29" formatCode="0.0">
                  <c:v>0.31359134086740958</c:v>
                </c:pt>
                <c:pt idx="30" formatCode="0.0">
                  <c:v>0.31959268129465235</c:v>
                </c:pt>
                <c:pt idx="31" formatCode="0.0">
                  <c:v>0.32559402172189467</c:v>
                </c:pt>
                <c:pt idx="32" formatCode="0.0">
                  <c:v>0.34360009835419003</c:v>
                </c:pt>
                <c:pt idx="33" formatCode="0.0">
                  <c:v>0.37361022607468231</c:v>
                </c:pt>
                <c:pt idx="34" formatCode="0.0">
                  <c:v>0.37961225161878076</c:v>
                </c:pt>
                <c:pt idx="35" formatCode="0.0">
                  <c:v>0.38561427716287877</c:v>
                </c:pt>
              </c:numCache>
            </c:numRef>
          </c:val>
          <c:extLst xmlns:c16r2="http://schemas.microsoft.com/office/drawing/2015/06/chart">
            <c:ext xmlns:c16="http://schemas.microsoft.com/office/drawing/2014/chart" uri="{C3380CC4-5D6E-409C-BE32-E72D297353CC}">
              <c16:uniqueId val="{00000005-28D1-4DD1-8010-9A3324D8C8F4}"/>
            </c:ext>
          </c:extLst>
        </c:ser>
        <c:ser>
          <c:idx val="6"/>
          <c:order val="6"/>
          <c:tx>
            <c:strRef>
              <c:f>'Chart 1'!$H$1</c:f>
              <c:strCache>
                <c:ptCount val="1"/>
                <c:pt idx="0">
                  <c:v>-30</c:v>
                </c:pt>
              </c:strCache>
            </c:strRef>
          </c:tx>
          <c:spPr>
            <a:solidFill>
              <a:srgbClr val="FF0000">
                <a:alpha val="70000"/>
              </a:srgbClr>
            </a:solidFill>
            <a:ln>
              <a:solidFill>
                <a:srgbClr val="FF0000">
                  <a:alpha val="7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1'!$H$2:$H$59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7.3830006447311192E-2</c:v>
                </c:pt>
                <c:pt idx="25" formatCode="0.0">
                  <c:v>0.19688001719282999</c:v>
                </c:pt>
                <c:pt idx="26" formatCode="0.0">
                  <c:v>0.2214900193419338</c:v>
                </c:pt>
                <c:pt idx="27" formatCode="0.0">
                  <c:v>0.2461000214910376</c:v>
                </c:pt>
                <c:pt idx="28" formatCode="0.0">
                  <c:v>0.26278343034410012</c:v>
                </c:pt>
                <c:pt idx="29" formatCode="0.0">
                  <c:v>0.29058911176587099</c:v>
                </c:pt>
                <c:pt idx="30" formatCode="0.0">
                  <c:v>0.29615024805022516</c:v>
                </c:pt>
                <c:pt idx="31" formatCode="0.0">
                  <c:v>0.30171138433457978</c:v>
                </c:pt>
                <c:pt idx="32" formatCode="0.0">
                  <c:v>0.31839669777625179</c:v>
                </c:pt>
                <c:pt idx="33" formatCode="0.0">
                  <c:v>0.34620555351237137</c:v>
                </c:pt>
                <c:pt idx="34" formatCode="0.0">
                  <c:v>0.35176732465959537</c:v>
                </c:pt>
                <c:pt idx="35" formatCode="0.0">
                  <c:v>0.35732909580681937</c:v>
                </c:pt>
              </c:numCache>
            </c:numRef>
          </c:val>
          <c:extLst xmlns:c16r2="http://schemas.microsoft.com/office/drawing/2015/06/chart">
            <c:ext xmlns:c16="http://schemas.microsoft.com/office/drawing/2014/chart" uri="{C3380CC4-5D6E-409C-BE32-E72D297353CC}">
              <c16:uniqueId val="{00000006-28D1-4DD1-8010-9A3324D8C8F4}"/>
            </c:ext>
          </c:extLst>
        </c:ser>
        <c:ser>
          <c:idx val="7"/>
          <c:order val="7"/>
          <c:tx>
            <c:strRef>
              <c:f>'Chart 1'!$I$1</c:f>
              <c:strCache>
                <c:ptCount val="1"/>
                <c:pt idx="0">
                  <c:v>-20</c:v>
                </c:pt>
              </c:strCache>
            </c:strRef>
          </c:tx>
          <c:spPr>
            <a:solidFill>
              <a:srgbClr val="FF0000">
                <a:alpha val="80000"/>
              </a:srgbClr>
            </a:solidFill>
            <a:ln>
              <a:solidFill>
                <a:srgbClr val="FF0000">
                  <a:alpha val="8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1'!$I$2:$I$59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7.0057456266427565E-2</c:v>
                </c:pt>
                <c:pt idx="25" formatCode="0.0">
                  <c:v>0.18681988337713884</c:v>
                </c:pt>
                <c:pt idx="26" formatCode="0.0">
                  <c:v>0.21017236879928092</c:v>
                </c:pt>
                <c:pt idx="27" formatCode="0.0">
                  <c:v>0.23352485422142211</c:v>
                </c:pt>
                <c:pt idx="28" formatCode="0.0">
                  <c:v>0.24935577774886974</c:v>
                </c:pt>
                <c:pt idx="29" formatCode="0.0">
                  <c:v>0.27574065029461625</c:v>
                </c:pt>
                <c:pt idx="30" formatCode="0.0">
                  <c:v>0.28101762480376546</c:v>
                </c:pt>
                <c:pt idx="31" formatCode="0.0">
                  <c:v>0.28629459931291468</c:v>
                </c:pt>
                <c:pt idx="32" formatCode="0.0">
                  <c:v>0.30212733010870219</c:v>
                </c:pt>
                <c:pt idx="33" formatCode="0.0">
                  <c:v>0.32851521476834833</c:v>
                </c:pt>
                <c:pt idx="34" formatCode="0.0">
                  <c:v>0.3337927917002772</c:v>
                </c:pt>
                <c:pt idx="35" formatCode="0.0">
                  <c:v>0.33907036863220696</c:v>
                </c:pt>
              </c:numCache>
            </c:numRef>
          </c:val>
          <c:extLst xmlns:c16r2="http://schemas.microsoft.com/office/drawing/2015/06/chart">
            <c:ext xmlns:c16="http://schemas.microsoft.com/office/drawing/2014/chart" uri="{C3380CC4-5D6E-409C-BE32-E72D297353CC}">
              <c16:uniqueId val="{00000007-28D1-4DD1-8010-9A3324D8C8F4}"/>
            </c:ext>
          </c:extLst>
        </c:ser>
        <c:ser>
          <c:idx val="8"/>
          <c:order val="8"/>
          <c:tx>
            <c:strRef>
              <c:f>'Chart 1'!$J$1</c:f>
              <c:strCache>
                <c:ptCount val="1"/>
                <c:pt idx="0">
                  <c:v>-10</c:v>
                </c:pt>
              </c:strCache>
            </c:strRef>
          </c:tx>
          <c:spPr>
            <a:solidFill>
              <a:srgbClr val="FF0000"/>
            </a:solidFill>
            <a:ln>
              <a:solidFill>
                <a:srgbClr val="FF0000"/>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1'!$J$2:$J$59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6.7781399706102974E-2</c:v>
                </c:pt>
                <c:pt idx="25" formatCode="0.0">
                  <c:v>0.18075039921627578</c:v>
                </c:pt>
                <c:pt idx="26" formatCode="0.0">
                  <c:v>0.20334419911831025</c:v>
                </c:pt>
                <c:pt idx="27" formatCode="0.0">
                  <c:v>0.2259379990203465</c:v>
                </c:pt>
                <c:pt idx="28" formatCode="0.0">
                  <c:v>0.2412546007429377</c:v>
                </c:pt>
                <c:pt idx="29" formatCode="0.0">
                  <c:v>0.2667822702805891</c:v>
                </c:pt>
                <c:pt idx="30" formatCode="0.0">
                  <c:v>0.2718878041881192</c:v>
                </c:pt>
                <c:pt idx="31" formatCode="0.0">
                  <c:v>0.2769933380956493</c:v>
                </c:pt>
                <c:pt idx="32" formatCode="0.0">
                  <c:v>0.29231168837127486</c:v>
                </c:pt>
                <c:pt idx="33" formatCode="0.0">
                  <c:v>0.31784227216398397</c:v>
                </c:pt>
                <c:pt idx="34" formatCode="0.0">
                  <c:v>0.32294838892252598</c:v>
                </c:pt>
                <c:pt idx="35" formatCode="0.0">
                  <c:v>0.32805450568106753</c:v>
                </c:pt>
              </c:numCache>
            </c:numRef>
          </c:val>
          <c:extLst xmlns:c16r2="http://schemas.microsoft.com/office/drawing/2015/06/chart">
            <c:ext xmlns:c16="http://schemas.microsoft.com/office/drawing/2014/chart" uri="{C3380CC4-5D6E-409C-BE32-E72D297353CC}">
              <c16:uniqueId val="{00000008-28D1-4DD1-8010-9A3324D8C8F4}"/>
            </c:ext>
          </c:extLst>
        </c:ser>
        <c:ser>
          <c:idx val="9"/>
          <c:order val="9"/>
          <c:tx>
            <c:strRef>
              <c:f>'Chart 1'!$K$1</c:f>
              <c:strCache>
                <c:ptCount val="1"/>
                <c:pt idx="0">
                  <c:v>10</c:v>
                </c:pt>
              </c:strCache>
            </c:strRef>
          </c:tx>
          <c:spPr>
            <a:solidFill>
              <a:srgbClr val="FF0000"/>
            </a:solidFill>
            <a:ln>
              <a:solidFill>
                <a:srgbClr val="FF0000"/>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1'!$K$2:$K$59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0.13577589958166669</c:v>
                </c:pt>
                <c:pt idx="25" formatCode="0.0">
                  <c:v>0.36206906555111118</c:v>
                </c:pt>
                <c:pt idx="26" formatCode="0.0">
                  <c:v>0.40732769874500008</c:v>
                </c:pt>
                <c:pt idx="27" formatCode="0.0">
                  <c:v>0.45258633193888764</c:v>
                </c:pt>
                <c:pt idx="28" formatCode="0.0">
                  <c:v>0.48273385751663023</c:v>
                </c:pt>
                <c:pt idx="29" formatCode="0.0">
                  <c:v>0.53297973347953498</c:v>
                </c:pt>
                <c:pt idx="30" formatCode="0.0">
                  <c:v>0.54302890867211584</c:v>
                </c:pt>
                <c:pt idx="31" formatCode="0.0">
                  <c:v>0.55307808386469759</c:v>
                </c:pt>
                <c:pt idx="32" formatCode="0.0">
                  <c:v>0.58322905110348877</c:v>
                </c:pt>
                <c:pt idx="33" formatCode="0.0">
                  <c:v>0.63348066316814178</c:v>
                </c:pt>
                <c:pt idx="34" formatCode="0.0">
                  <c:v>0.64353098558107202</c:v>
                </c:pt>
                <c:pt idx="35" formatCode="0.0">
                  <c:v>0.65358130799400183</c:v>
                </c:pt>
              </c:numCache>
            </c:numRef>
          </c:val>
          <c:extLst xmlns:c16r2="http://schemas.microsoft.com/office/drawing/2015/06/chart">
            <c:ext xmlns:c16="http://schemas.microsoft.com/office/drawing/2014/chart" uri="{C3380CC4-5D6E-409C-BE32-E72D297353CC}">
              <c16:uniqueId val="{00000009-28D1-4DD1-8010-9A3324D8C8F4}"/>
            </c:ext>
          </c:extLst>
        </c:ser>
        <c:ser>
          <c:idx val="10"/>
          <c:order val="10"/>
          <c:tx>
            <c:strRef>
              <c:f>'Chart 1'!$L$1</c:f>
              <c:strCache>
                <c:ptCount val="1"/>
                <c:pt idx="0">
                  <c:v>20</c:v>
                </c:pt>
              </c:strCache>
            </c:strRef>
          </c:tx>
          <c:spPr>
            <a:solidFill>
              <a:srgbClr val="FF0000">
                <a:alpha val="80000"/>
              </a:srgbClr>
            </a:solidFill>
            <a:ln>
              <a:solidFill>
                <a:srgbClr val="FF0000">
                  <a:alpha val="8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1'!$L$2:$L$59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7.018185515838038E-2</c:v>
                </c:pt>
                <c:pt idx="25" formatCode="0.0">
                  <c:v>0.18715161375567924</c:v>
                </c:pt>
                <c:pt idx="26" formatCode="0.0">
                  <c:v>0.21054556547513936</c:v>
                </c:pt>
                <c:pt idx="27" formatCode="0.0">
                  <c:v>0.23393951719460127</c:v>
                </c:pt>
                <c:pt idx="28" formatCode="0.0">
                  <c:v>0.24925611891703037</c:v>
                </c:pt>
                <c:pt idx="29" formatCode="0.0">
                  <c:v>0.27478378845441132</c:v>
                </c:pt>
                <c:pt idx="30" formatCode="0.0">
                  <c:v>0.27988932236188901</c:v>
                </c:pt>
                <c:pt idx="31" formatCode="0.0">
                  <c:v>0.28499485626936139</c:v>
                </c:pt>
                <c:pt idx="32" formatCode="0.0">
                  <c:v>0.30031320654510374</c:v>
                </c:pt>
                <c:pt idx="33" formatCode="0.0">
                  <c:v>0.32584379033800737</c:v>
                </c:pt>
                <c:pt idx="34" formatCode="0.0">
                  <c:v>0.33094990709658756</c:v>
                </c:pt>
                <c:pt idx="35" formatCode="0.0">
                  <c:v>0.33605602385516953</c:v>
                </c:pt>
              </c:numCache>
            </c:numRef>
          </c:val>
          <c:extLst xmlns:c16r2="http://schemas.microsoft.com/office/drawing/2015/06/chart">
            <c:ext xmlns:c16="http://schemas.microsoft.com/office/drawing/2014/chart" uri="{C3380CC4-5D6E-409C-BE32-E72D297353CC}">
              <c16:uniqueId val="{0000000A-28D1-4DD1-8010-9A3324D8C8F4}"/>
            </c:ext>
          </c:extLst>
        </c:ser>
        <c:ser>
          <c:idx val="11"/>
          <c:order val="11"/>
          <c:tx>
            <c:strRef>
              <c:f>'Chart 1'!$M$1</c:f>
              <c:strCache>
                <c:ptCount val="1"/>
                <c:pt idx="0">
                  <c:v>30</c:v>
                </c:pt>
              </c:strCache>
            </c:strRef>
          </c:tx>
          <c:spPr>
            <a:solidFill>
              <a:srgbClr val="FF0000">
                <a:alpha val="70000"/>
              </a:srgbClr>
            </a:solidFill>
            <a:ln>
              <a:solidFill>
                <a:srgbClr val="FF0000">
                  <a:alpha val="7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1'!$M$2:$M$59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7.2538517495562616E-2</c:v>
                </c:pt>
                <c:pt idx="25" formatCode="0.0">
                  <c:v>0.19343604665483394</c:v>
                </c:pt>
                <c:pt idx="26" formatCode="0.0">
                  <c:v>0.21761555248668829</c:v>
                </c:pt>
                <c:pt idx="27" formatCode="0.0">
                  <c:v>0.24179505831854131</c:v>
                </c:pt>
                <c:pt idx="28" formatCode="0.0">
                  <c:v>0.25762598184581975</c:v>
                </c:pt>
                <c:pt idx="29" formatCode="0.0">
                  <c:v>0.28401085439128515</c:v>
                </c:pt>
                <c:pt idx="30" formatCode="0.0">
                  <c:v>0.28928782890037752</c:v>
                </c:pt>
                <c:pt idx="31" formatCode="0.0">
                  <c:v>0.29456480340947344</c:v>
                </c:pt>
                <c:pt idx="32" formatCode="0.0">
                  <c:v>0.31039753420538219</c:v>
                </c:pt>
                <c:pt idx="33" formatCode="0.0">
                  <c:v>0.3367854188652295</c:v>
                </c:pt>
                <c:pt idx="34" formatCode="0.0">
                  <c:v>0.34206299579719968</c:v>
                </c:pt>
                <c:pt idx="35" formatCode="0.0">
                  <c:v>0.34734057272916807</c:v>
                </c:pt>
              </c:numCache>
            </c:numRef>
          </c:val>
          <c:extLst xmlns:c16r2="http://schemas.microsoft.com/office/drawing/2015/06/chart">
            <c:ext xmlns:c16="http://schemas.microsoft.com/office/drawing/2014/chart" uri="{C3380CC4-5D6E-409C-BE32-E72D297353CC}">
              <c16:uniqueId val="{0000000B-28D1-4DD1-8010-9A3324D8C8F4}"/>
            </c:ext>
          </c:extLst>
        </c:ser>
        <c:ser>
          <c:idx val="12"/>
          <c:order val="12"/>
          <c:tx>
            <c:strRef>
              <c:f>'Chart 1'!$N$1</c:f>
              <c:strCache>
                <c:ptCount val="1"/>
                <c:pt idx="0">
                  <c:v>40</c:v>
                </c:pt>
              </c:strCache>
            </c:strRef>
          </c:tx>
          <c:spPr>
            <a:solidFill>
              <a:srgbClr val="FF0000">
                <a:alpha val="60000"/>
              </a:srgbClr>
            </a:solidFill>
            <a:ln>
              <a:solidFill>
                <a:srgbClr val="FF0000">
                  <a:alpha val="6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1'!$N$2:$N$59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7.6444671271089781E-2</c:v>
                </c:pt>
                <c:pt idx="25" formatCode="0.0">
                  <c:v>0.20385245672290697</c:v>
                </c:pt>
                <c:pt idx="26" formatCode="0.0">
                  <c:v>0.22933401381326979</c:v>
                </c:pt>
                <c:pt idx="27" formatCode="0.0">
                  <c:v>0.25481557090363394</c:v>
                </c:pt>
                <c:pt idx="28" formatCode="0.0">
                  <c:v>0.2714989797565206</c:v>
                </c:pt>
                <c:pt idx="29" formatCode="0.0">
                  <c:v>0.29930466117799703</c:v>
                </c:pt>
                <c:pt idx="30" formatCode="0.0">
                  <c:v>0.30486579746229303</c:v>
                </c:pt>
                <c:pt idx="31" formatCode="0.0">
                  <c:v>0.31042693374658548</c:v>
                </c:pt>
                <c:pt idx="32" formatCode="0.0">
                  <c:v>0.32711224718838494</c:v>
                </c:pt>
                <c:pt idx="33" formatCode="0.0">
                  <c:v>0.35492110292471679</c:v>
                </c:pt>
                <c:pt idx="34" formatCode="0.0">
                  <c:v>0.36048287407198298</c:v>
                </c:pt>
                <c:pt idx="35" formatCode="0.0">
                  <c:v>0.36604464521925006</c:v>
                </c:pt>
              </c:numCache>
            </c:numRef>
          </c:val>
          <c:extLst xmlns:c16r2="http://schemas.microsoft.com/office/drawing/2015/06/chart">
            <c:ext xmlns:c16="http://schemas.microsoft.com/office/drawing/2014/chart" uri="{C3380CC4-5D6E-409C-BE32-E72D297353CC}">
              <c16:uniqueId val="{0000000C-28D1-4DD1-8010-9A3324D8C8F4}"/>
            </c:ext>
          </c:extLst>
        </c:ser>
        <c:ser>
          <c:idx val="13"/>
          <c:order val="13"/>
          <c:tx>
            <c:strRef>
              <c:f>'Chart 1'!$O$1</c:f>
              <c:strCache>
                <c:ptCount val="1"/>
                <c:pt idx="0">
                  <c:v>50</c:v>
                </c:pt>
              </c:strCache>
            </c:strRef>
          </c:tx>
          <c:spPr>
            <a:solidFill>
              <a:srgbClr val="FF0000">
                <a:alpha val="50000"/>
              </a:srgbClr>
            </a:solidFill>
            <a:ln>
              <a:solidFill>
                <a:srgbClr val="FF0000">
                  <a:alpha val="5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1'!$O$2:$O$59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8.2495819682963045E-2</c:v>
                </c:pt>
                <c:pt idx="25" formatCode="0.0">
                  <c:v>0.21998885248790145</c:v>
                </c:pt>
                <c:pt idx="26" formatCode="0.0">
                  <c:v>0.24748745904888914</c:v>
                </c:pt>
                <c:pt idx="27" formatCode="0.0">
                  <c:v>0.27498606560987593</c:v>
                </c:pt>
                <c:pt idx="28" formatCode="0.0">
                  <c:v>0.29299008689141104</c:v>
                </c:pt>
                <c:pt idx="29" formatCode="0.0">
                  <c:v>0.32299678902730378</c:v>
                </c:pt>
                <c:pt idx="30" formatCode="0.0">
                  <c:v>0.32899812945448215</c:v>
                </c:pt>
                <c:pt idx="31" formatCode="0.0">
                  <c:v>0.33499946988166318</c:v>
                </c:pt>
                <c:pt idx="32" formatCode="0.0">
                  <c:v>0.35300554651409577</c:v>
                </c:pt>
                <c:pt idx="33" formatCode="0.0">
                  <c:v>0.38301567423481764</c:v>
                </c:pt>
                <c:pt idx="34" formatCode="0.0">
                  <c:v>0.38901769977896183</c:v>
                </c:pt>
                <c:pt idx="35" formatCode="0.0">
                  <c:v>0.39501972532310692</c:v>
                </c:pt>
              </c:numCache>
            </c:numRef>
          </c:val>
          <c:extLst xmlns:c16r2="http://schemas.microsoft.com/office/drawing/2015/06/chart">
            <c:ext xmlns:c16="http://schemas.microsoft.com/office/drawing/2014/chart" uri="{C3380CC4-5D6E-409C-BE32-E72D297353CC}">
              <c16:uniqueId val="{0000000D-28D1-4DD1-8010-9A3324D8C8F4}"/>
            </c:ext>
          </c:extLst>
        </c:ser>
        <c:ser>
          <c:idx val="14"/>
          <c:order val="14"/>
          <c:tx>
            <c:strRef>
              <c:f>'Chart 1'!$P$1</c:f>
              <c:strCache>
                <c:ptCount val="1"/>
                <c:pt idx="0">
                  <c:v>60</c:v>
                </c:pt>
              </c:strCache>
            </c:strRef>
          </c:tx>
          <c:spPr>
            <a:solidFill>
              <a:srgbClr val="FF0000">
                <a:alpha val="40000"/>
              </a:srgbClr>
            </a:solidFill>
            <a:ln>
              <a:solidFill>
                <a:srgbClr val="FF0000">
                  <a:alpha val="4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1'!$P$2:$P$59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9.186300727991803E-2</c:v>
                </c:pt>
                <c:pt idx="25" formatCode="0.0">
                  <c:v>0.24496801941311297</c:v>
                </c:pt>
                <c:pt idx="26" formatCode="0.0">
                  <c:v>0.27558902183975231</c:v>
                </c:pt>
                <c:pt idx="27" formatCode="0.0">
                  <c:v>0.30621002426639254</c:v>
                </c:pt>
                <c:pt idx="28" formatCode="0.0">
                  <c:v>0.32625835573833584</c:v>
                </c:pt>
                <c:pt idx="29" formatCode="0.0">
                  <c:v>0.35967224152490651</c:v>
                </c:pt>
                <c:pt idx="30" formatCode="0.0">
                  <c:v>0.36635501868222065</c:v>
                </c:pt>
                <c:pt idx="31" formatCode="0.0">
                  <c:v>0.37303779583953389</c:v>
                </c:pt>
                <c:pt idx="32" formatCode="0.0">
                  <c:v>0.3930884160421666</c:v>
                </c:pt>
                <c:pt idx="33" formatCode="0.0">
                  <c:v>0.42650611637988778</c:v>
                </c:pt>
                <c:pt idx="34" formatCode="0.0">
                  <c:v>0.43318965644743201</c:v>
                </c:pt>
                <c:pt idx="35" formatCode="0.0">
                  <c:v>0.43987319651497536</c:v>
                </c:pt>
              </c:numCache>
            </c:numRef>
          </c:val>
          <c:extLst xmlns:c16r2="http://schemas.microsoft.com/office/drawing/2015/06/chart">
            <c:ext xmlns:c16="http://schemas.microsoft.com/office/drawing/2014/chart" uri="{C3380CC4-5D6E-409C-BE32-E72D297353CC}">
              <c16:uniqueId val="{0000000E-28D1-4DD1-8010-9A3324D8C8F4}"/>
            </c:ext>
          </c:extLst>
        </c:ser>
        <c:ser>
          <c:idx val="15"/>
          <c:order val="15"/>
          <c:tx>
            <c:strRef>
              <c:f>'Chart 1'!$Q$1</c:f>
              <c:strCache>
                <c:ptCount val="1"/>
                <c:pt idx="0">
                  <c:v>70</c:v>
                </c:pt>
              </c:strCache>
            </c:strRef>
          </c:tx>
          <c:spPr>
            <a:solidFill>
              <a:srgbClr val="FF0000">
                <a:alpha val="30000"/>
              </a:srgbClr>
            </a:solidFill>
            <a:ln>
              <a:solidFill>
                <a:srgbClr val="FF0000">
                  <a:alpha val="3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1'!$Q$2:$Q$59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0.10707755436613642</c:v>
                </c:pt>
                <c:pt idx="25" formatCode="0.0">
                  <c:v>0.28554014497636526</c:v>
                </c:pt>
                <c:pt idx="26" formatCode="0.0">
                  <c:v>0.32123266309841103</c:v>
                </c:pt>
                <c:pt idx="27" formatCode="0.0">
                  <c:v>0.35692518122045502</c:v>
                </c:pt>
                <c:pt idx="28" formatCode="0.0">
                  <c:v>0.38029396008696548</c:v>
                </c:pt>
                <c:pt idx="29" formatCode="0.0">
                  <c:v>0.41924192486448497</c:v>
                </c:pt>
                <c:pt idx="30" formatCode="0.0">
                  <c:v>0.42703151781998905</c:v>
                </c:pt>
                <c:pt idx="31" formatCode="0.0">
                  <c:v>0.4348211107754949</c:v>
                </c:pt>
                <c:pt idx="32" formatCode="0.0">
                  <c:v>0.4581925574371537</c:v>
                </c:pt>
                <c:pt idx="33" formatCode="0.0">
                  <c:v>0.4971449685399163</c:v>
                </c:pt>
                <c:pt idx="34" formatCode="0.0">
                  <c:v>0.50493545076046864</c:v>
                </c:pt>
                <c:pt idx="35" formatCode="0.0">
                  <c:v>0.51272593298102276</c:v>
                </c:pt>
              </c:numCache>
            </c:numRef>
          </c:val>
          <c:extLst xmlns:c16r2="http://schemas.microsoft.com/office/drawing/2015/06/chart">
            <c:ext xmlns:c16="http://schemas.microsoft.com/office/drawing/2014/chart" uri="{C3380CC4-5D6E-409C-BE32-E72D297353CC}">
              <c16:uniqueId val="{0000000F-28D1-4DD1-8010-9A3324D8C8F4}"/>
            </c:ext>
          </c:extLst>
        </c:ser>
        <c:ser>
          <c:idx val="16"/>
          <c:order val="16"/>
          <c:tx>
            <c:strRef>
              <c:f>'Chart 1'!$R$1</c:f>
              <c:strCache>
                <c:ptCount val="1"/>
                <c:pt idx="0">
                  <c:v>80</c:v>
                </c:pt>
              </c:strCache>
            </c:strRef>
          </c:tx>
          <c:spPr>
            <a:solidFill>
              <a:srgbClr val="FF0000">
                <a:alpha val="20000"/>
              </a:srgbClr>
            </a:solidFill>
            <a:ln>
              <a:solidFill>
                <a:srgbClr val="FF0000">
                  <a:alpha val="2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1'!$R$2:$R$59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0.13472801375325538</c:v>
                </c:pt>
                <c:pt idx="25" formatCode="0.0">
                  <c:v>0.35927470334201406</c:v>
                </c:pt>
                <c:pt idx="26" formatCode="0.0">
                  <c:v>0.40418404125976526</c:v>
                </c:pt>
                <c:pt idx="27" formatCode="0.0">
                  <c:v>0.44909337917751735</c:v>
                </c:pt>
                <c:pt idx="28" formatCode="0.0">
                  <c:v>0.47849663907789441</c:v>
                </c:pt>
                <c:pt idx="29" formatCode="0.0">
                  <c:v>0.52750207224518864</c:v>
                </c:pt>
                <c:pt idx="30" formatCode="0.0">
                  <c:v>0.53730315887864677</c:v>
                </c:pt>
                <c:pt idx="31" formatCode="0.0">
                  <c:v>0.54710424551210579</c:v>
                </c:pt>
                <c:pt idx="32" formatCode="0.0">
                  <c:v>0.57651086210794755</c:v>
                </c:pt>
                <c:pt idx="33" formatCode="0.0">
                  <c:v>0.6255218897676853</c:v>
                </c:pt>
                <c:pt idx="34" formatCode="0.0">
                  <c:v>0.63532409529963285</c:v>
                </c:pt>
                <c:pt idx="35" formatCode="0.0">
                  <c:v>0.64512630083157863</c:v>
                </c:pt>
              </c:numCache>
            </c:numRef>
          </c:val>
          <c:extLst xmlns:c16r2="http://schemas.microsoft.com/office/drawing/2015/06/chart">
            <c:ext xmlns:c16="http://schemas.microsoft.com/office/drawing/2014/chart" uri="{C3380CC4-5D6E-409C-BE32-E72D297353CC}">
              <c16:uniqueId val="{00000010-28D1-4DD1-8010-9A3324D8C8F4}"/>
            </c:ext>
          </c:extLst>
        </c:ser>
        <c:ser>
          <c:idx val="17"/>
          <c:order val="17"/>
          <c:tx>
            <c:strRef>
              <c:f>'Chart 1'!$S$1</c:f>
              <c:strCache>
                <c:ptCount val="1"/>
                <c:pt idx="0">
                  <c:v>90</c:v>
                </c:pt>
              </c:strCache>
            </c:strRef>
          </c:tx>
          <c:spPr>
            <a:solidFill>
              <a:srgbClr val="FF0000">
                <a:alpha val="10000"/>
              </a:srgbClr>
            </a:solidFill>
            <a:ln>
              <a:solidFill>
                <a:srgbClr val="FF0000">
                  <a:alpha val="10000"/>
                </a:srgbClr>
              </a:solidFill>
            </a:ln>
          </c:spPr>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1'!$S$2:$S$59</c:f>
              <c:numCache>
                <c:formatCode>0</c:formatCode>
                <c:ptCount val="36"/>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0.19968721175398763</c:v>
                </c:pt>
                <c:pt idx="25" formatCode="0.0">
                  <c:v>0.53249923134396759</c:v>
                </c:pt>
                <c:pt idx="26" formatCode="0.0">
                  <c:v>0.59906163526196377</c:v>
                </c:pt>
                <c:pt idx="27" formatCode="0.0">
                  <c:v>0.66562403917995905</c:v>
                </c:pt>
                <c:pt idx="28" formatCode="0.0">
                  <c:v>0.70920409964709652</c:v>
                </c:pt>
                <c:pt idx="29" formatCode="0.0">
                  <c:v>0.78183753375899112</c:v>
                </c:pt>
                <c:pt idx="30" formatCode="0.0">
                  <c:v>0.79636422058137057</c:v>
                </c:pt>
                <c:pt idx="31" formatCode="0.0">
                  <c:v>0.81089090740374736</c:v>
                </c:pt>
                <c:pt idx="32" formatCode="0.0">
                  <c:v>0.85447594299921459</c:v>
                </c:pt>
                <c:pt idx="33" formatCode="0.0">
                  <c:v>0.92711766899166026</c:v>
                </c:pt>
                <c:pt idx="34" formatCode="0.0">
                  <c:v>0.94164601419015082</c:v>
                </c:pt>
                <c:pt idx="35" formatCode="0.0">
                  <c:v>0.95617435938863871</c:v>
                </c:pt>
              </c:numCache>
            </c:numRef>
          </c:val>
          <c:extLst xmlns:c16r2="http://schemas.microsoft.com/office/drawing/2015/06/chart">
            <c:ext xmlns:c16="http://schemas.microsoft.com/office/drawing/2014/chart" uri="{C3380CC4-5D6E-409C-BE32-E72D297353CC}">
              <c16:uniqueId val="{00000011-28D1-4DD1-8010-9A3324D8C8F4}"/>
            </c:ext>
          </c:extLst>
        </c:ser>
        <c:dLbls>
          <c:showLegendKey val="0"/>
          <c:showVal val="0"/>
          <c:showCatName val="0"/>
          <c:showSerName val="0"/>
          <c:showPercent val="0"/>
          <c:showBubbleSize val="0"/>
        </c:dLbls>
        <c:axId val="479547608"/>
        <c:axId val="479546824"/>
      </c:areaChart>
      <c:barChart>
        <c:barDir val="col"/>
        <c:grouping val="clustered"/>
        <c:varyColors val="0"/>
        <c:ser>
          <c:idx val="27"/>
          <c:order val="27"/>
          <c:tx>
            <c:strRef>
              <c:f>'Chart 1'!$AC$1</c:f>
              <c:strCache>
                <c:ptCount val="1"/>
                <c:pt idx="0">
                  <c:v>Column4</c:v>
                </c:pt>
              </c:strCache>
            </c:strRef>
          </c:tx>
          <c:spPr>
            <a:solidFill>
              <a:sysClr val="windowText" lastClr="000000"/>
            </a:solidFill>
          </c:spPr>
          <c:invertIfNegative val="0"/>
          <c:dPt>
            <c:idx val="9"/>
            <c:invertIfNegative val="0"/>
            <c:bubble3D val="0"/>
            <c:spPr>
              <a:solidFill>
                <a:sysClr val="windowText" lastClr="000000"/>
              </a:solidFill>
              <a:ln>
                <a:noFill/>
              </a:ln>
            </c:spPr>
            <c:extLst xmlns:c16r2="http://schemas.microsoft.com/office/drawing/2015/06/chart">
              <c:ext xmlns:c16="http://schemas.microsoft.com/office/drawing/2014/chart" uri="{C3380CC4-5D6E-409C-BE32-E72D297353CC}">
                <c16:uniqueId val="{00000013-28D1-4DD1-8010-9A3324D8C8F4}"/>
              </c:ext>
            </c:extLst>
          </c:dPt>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1'!$AC$2:$AC$59</c:f>
              <c:numCache>
                <c:formatCode>0.0</c:formatCode>
                <c:ptCount val="36"/>
                <c:pt idx="26">
                  <c:v>8</c:v>
                </c:pt>
                <c:pt idx="35" formatCode="General">
                  <c:v>8</c:v>
                </c:pt>
              </c:numCache>
            </c:numRef>
          </c:val>
          <c:extLst xmlns:c16r2="http://schemas.microsoft.com/office/drawing/2015/06/chart">
            <c:ext xmlns:c16="http://schemas.microsoft.com/office/drawing/2014/chart" uri="{C3380CC4-5D6E-409C-BE32-E72D297353CC}">
              <c16:uniqueId val="{00000014-28D1-4DD1-8010-9A3324D8C8F4}"/>
            </c:ext>
          </c:extLst>
        </c:ser>
        <c:ser>
          <c:idx val="28"/>
          <c:order val="28"/>
          <c:tx>
            <c:strRef>
              <c:f>'Chart 1'!$AD$1</c:f>
              <c:strCache>
                <c:ptCount val="1"/>
                <c:pt idx="0">
                  <c:v>Column5</c:v>
                </c:pt>
              </c:strCache>
            </c:strRef>
          </c:tx>
          <c:spPr>
            <a:solidFill>
              <a:sysClr val="windowText" lastClr="000000"/>
            </a:solidFill>
          </c:spPr>
          <c:invertIfNegative val="0"/>
          <c:cat>
            <c:strRef>
              <c:f>'Chart 1'!$A$2:$A$59</c:f>
              <c:strCache>
                <c:ptCount val="3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strCache>
            </c:strRef>
          </c:cat>
          <c:val>
            <c:numRef>
              <c:f>'Chart 1'!$AD$24:$AD$48</c:f>
              <c:numCache>
                <c:formatCode>0.0</c:formatCode>
                <c:ptCount val="25"/>
              </c:numCache>
            </c:numRef>
          </c:val>
          <c:extLst xmlns:c16r2="http://schemas.microsoft.com/office/drawing/2015/06/chart">
            <c:ext xmlns:c16="http://schemas.microsoft.com/office/drawing/2014/chart" uri="{C3380CC4-5D6E-409C-BE32-E72D297353CC}">
              <c16:uniqueId val="{00000017-28D1-4DD1-8010-9A3324D8C8F4}"/>
            </c:ext>
          </c:extLst>
        </c:ser>
        <c:dLbls>
          <c:showLegendKey val="0"/>
          <c:showVal val="0"/>
          <c:showCatName val="0"/>
          <c:showSerName val="0"/>
          <c:showPercent val="0"/>
          <c:showBubbleSize val="0"/>
        </c:dLbls>
        <c:gapWidth val="500"/>
        <c:overlap val="100"/>
        <c:axId val="479544472"/>
        <c:axId val="479545648"/>
      </c:barChart>
      <c:lineChart>
        <c:grouping val="standard"/>
        <c:varyColors val="0"/>
        <c:ser>
          <c:idx val="21"/>
          <c:order val="18"/>
          <c:tx>
            <c:strRef>
              <c:f>'Chart 1'!$X$1</c:f>
              <c:strCache>
                <c:ptCount val="1"/>
                <c:pt idx="0">
                  <c:v>Actual inflation</c:v>
                </c:pt>
              </c:strCache>
            </c:strRef>
          </c:tx>
          <c:spPr>
            <a:ln w="19050">
              <a:solidFill>
                <a:srgbClr val="FF0000"/>
              </a:solidFill>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1'!$X$2:$X$59</c:f>
              <c:numCache>
                <c:formatCode>General</c:formatCode>
                <c:ptCount val="36"/>
                <c:pt idx="0">
                  <c:v>-0.1</c:v>
                </c:pt>
                <c:pt idx="1">
                  <c:v>1.1000000000000001</c:v>
                </c:pt>
                <c:pt idx="2">
                  <c:v>1</c:v>
                </c:pt>
                <c:pt idx="3">
                  <c:v>2.6</c:v>
                </c:pt>
                <c:pt idx="4">
                  <c:v>3.7</c:v>
                </c:pt>
                <c:pt idx="5" formatCode="0.0">
                  <c:v>0.9</c:v>
                </c:pt>
                <c:pt idx="6">
                  <c:v>3.5</c:v>
                </c:pt>
                <c:pt idx="7">
                  <c:v>1.8</c:v>
                </c:pt>
                <c:pt idx="8">
                  <c:v>1.9</c:v>
                </c:pt>
                <c:pt idx="9">
                  <c:v>2.5</c:v>
                </c:pt>
                <c:pt idx="10" formatCode="0.0">
                  <c:v>0.5</c:v>
                </c:pt>
                <c:pt idx="11" formatCode="0.0">
                  <c:v>0.7</c:v>
                </c:pt>
                <c:pt idx="12" formatCode="0.0">
                  <c:v>-0.1</c:v>
                </c:pt>
                <c:pt idx="13" formatCode="0.0">
                  <c:v>1.7</c:v>
                </c:pt>
                <c:pt idx="14" formatCode="0.0">
                  <c:v>1.4</c:v>
                </c:pt>
                <c:pt idx="15" formatCode="0.0">
                  <c:v>3.6</c:v>
                </c:pt>
                <c:pt idx="16" formatCode="0.0">
                  <c:v>5.7</c:v>
                </c:pt>
                <c:pt idx="17" formatCode="0.0">
                  <c:v>6.5</c:v>
                </c:pt>
                <c:pt idx="18" formatCode="0.0">
                  <c:v>8.9</c:v>
                </c:pt>
                <c:pt idx="19" formatCode="0.0">
                  <c:v>7.7</c:v>
                </c:pt>
                <c:pt idx="20" formatCode="0.0">
                  <c:v>7.4</c:v>
                </c:pt>
                <c:pt idx="21" formatCode="0.0">
                  <c:v>10.27</c:v>
                </c:pt>
                <c:pt idx="22" formatCode="0.00">
                  <c:v>9.9151144159478548</c:v>
                </c:pt>
                <c:pt idx="23" formatCode="0.00">
                  <c:v>8.3038746400000001</c:v>
                </c:pt>
              </c:numCache>
            </c:numRef>
          </c:val>
          <c:smooth val="0"/>
          <c:extLst xmlns:c16r2="http://schemas.microsoft.com/office/drawing/2015/06/chart">
            <c:ext xmlns:c16="http://schemas.microsoft.com/office/drawing/2014/chart" uri="{C3380CC4-5D6E-409C-BE32-E72D297353CC}">
              <c16:uniqueId val="{00000018-28D1-4DD1-8010-9A3324D8C8F4}"/>
            </c:ext>
          </c:extLst>
        </c:ser>
        <c:ser>
          <c:idx val="22"/>
          <c:order val="22"/>
          <c:tx>
            <c:strRef>
              <c:f>'Chart 1'!$W$1</c:f>
              <c:strCache>
                <c:ptCount val="1"/>
                <c:pt idx="0">
                  <c:v>Current quarter's scenario</c:v>
                </c:pt>
              </c:strCache>
            </c:strRef>
          </c:tx>
          <c:spPr>
            <a:ln w="19050">
              <a:solidFill>
                <a:sysClr val="windowText" lastClr="000000"/>
              </a:solidFill>
              <a:prstDash val="solid"/>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1'!$W$2:$W$59</c:f>
              <c:numCache>
                <c:formatCode>0.0</c:formatCode>
                <c:ptCount val="36"/>
                <c:pt idx="23" formatCode="0.00">
                  <c:v>8.3038746400000001</c:v>
                </c:pt>
                <c:pt idx="24" formatCode="0.00">
                  <c:v>6.8902521300000004</c:v>
                </c:pt>
                <c:pt idx="25" formatCode="0.00">
                  <c:v>3.8585587499999998</c:v>
                </c:pt>
                <c:pt idx="26" formatCode="0.00">
                  <c:v>2.7323730300000002</c:v>
                </c:pt>
                <c:pt idx="27" formatCode="0.00">
                  <c:v>2.81790853</c:v>
                </c:pt>
                <c:pt idx="28" formatCode="0.00">
                  <c:v>3.5479307200000001</c:v>
                </c:pt>
                <c:pt idx="29" formatCode="0.00">
                  <c:v>3.8785478699999998</c:v>
                </c:pt>
                <c:pt idx="30" formatCode="0.00">
                  <c:v>3.9170607899999998</c:v>
                </c:pt>
                <c:pt idx="31" formatCode="0.00">
                  <c:v>4.0406104899999997</c:v>
                </c:pt>
                <c:pt idx="32" formatCode="0.00">
                  <c:v>4.1394717400000003</c:v>
                </c:pt>
                <c:pt idx="33" formatCode="0.00">
                  <c:v>4.1935526100000002</c:v>
                </c:pt>
                <c:pt idx="34" formatCode="0.00">
                  <c:v>4.0999999999999996</c:v>
                </c:pt>
                <c:pt idx="35" formatCode="0.00">
                  <c:v>4</c:v>
                </c:pt>
              </c:numCache>
            </c:numRef>
          </c:val>
          <c:smooth val="0"/>
          <c:extLst xmlns:c16r2="http://schemas.microsoft.com/office/drawing/2015/06/chart">
            <c:ext xmlns:c16="http://schemas.microsoft.com/office/drawing/2014/chart" uri="{C3380CC4-5D6E-409C-BE32-E72D297353CC}">
              <c16:uniqueId val="{00000019-28D1-4DD1-8010-9A3324D8C8F4}"/>
            </c:ext>
          </c:extLst>
        </c:ser>
        <c:ser>
          <c:idx val="23"/>
          <c:order val="23"/>
          <c:tx>
            <c:strRef>
              <c:f>'Chart 1'!$Y$1</c:f>
              <c:strCache>
                <c:ptCount val="1"/>
                <c:pt idx="0">
                  <c:v>Previous quarter's scenario</c:v>
                </c:pt>
              </c:strCache>
            </c:strRef>
          </c:tx>
          <c:spPr>
            <a:ln w="1905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1'!$Y$2:$Y$59</c:f>
              <c:numCache>
                <c:formatCode>0.0</c:formatCode>
                <c:ptCount val="36"/>
                <c:pt idx="22" formatCode="0.00">
                  <c:v>9.9151144159478548</c:v>
                </c:pt>
                <c:pt idx="23" formatCode="0.00">
                  <c:v>9.4919388500000004</c:v>
                </c:pt>
                <c:pt idx="24" formatCode="0.00">
                  <c:v>8.3000000000000007</c:v>
                </c:pt>
                <c:pt idx="25" formatCode="0.00">
                  <c:v>5.90728002</c:v>
                </c:pt>
                <c:pt idx="26" formatCode="0.00">
                  <c:v>4.4720435500000004</c:v>
                </c:pt>
                <c:pt idx="27" formatCode="0.00">
                  <c:v>3.8838448300000001</c:v>
                </c:pt>
                <c:pt idx="28" formatCode="0.00">
                  <c:v>3.6868941400000002</c:v>
                </c:pt>
                <c:pt idx="29" formatCode="0.00">
                  <c:v>3.5249374599999999</c:v>
                </c:pt>
                <c:pt idx="30" formatCode="0.00">
                  <c:v>3.64669322</c:v>
                </c:pt>
                <c:pt idx="31" formatCode="0.00">
                  <c:v>3.7882876699999999</c:v>
                </c:pt>
                <c:pt idx="32" formatCode="0.00">
                  <c:v>3.8575612499999998</c:v>
                </c:pt>
                <c:pt idx="33" formatCode="0.00">
                  <c:v>3.8623582999999999</c:v>
                </c:pt>
                <c:pt idx="34" formatCode="0.00">
                  <c:v>4</c:v>
                </c:pt>
              </c:numCache>
            </c:numRef>
          </c:val>
          <c:smooth val="0"/>
          <c:extLst xmlns:c16r2="http://schemas.microsoft.com/office/drawing/2015/06/chart">
            <c:ext xmlns:c16="http://schemas.microsoft.com/office/drawing/2014/chart" uri="{C3380CC4-5D6E-409C-BE32-E72D297353CC}">
              <c16:uniqueId val="{0000001A-28D1-4DD1-8010-9A3324D8C8F4}"/>
            </c:ext>
          </c:extLst>
        </c:ser>
        <c:ser>
          <c:idx val="24"/>
          <c:order val="24"/>
          <c:tx>
            <c:strRef>
              <c:f>'Chart 1'!$Z$1</c:f>
              <c:strCache>
                <c:ptCount val="1"/>
                <c:pt idx="0">
                  <c:v>Lower part</c:v>
                </c:pt>
              </c:strCache>
            </c:strRef>
          </c:tx>
          <c:spPr>
            <a:ln w="1270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1'!$Z$2:$Z$59</c:f>
              <c:numCache>
                <c:formatCode>0.0</c:formatCode>
                <c:ptCount val="36"/>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formatCode="General">
                  <c:v>2.5</c:v>
                </c:pt>
                <c:pt idx="33" formatCode="General">
                  <c:v>2.5</c:v>
                </c:pt>
                <c:pt idx="34" formatCode="General">
                  <c:v>2.5</c:v>
                </c:pt>
                <c:pt idx="35" formatCode="General">
                  <c:v>2.5</c:v>
                </c:pt>
              </c:numCache>
            </c:numRef>
          </c:val>
          <c:smooth val="0"/>
          <c:extLst xmlns:c16r2="http://schemas.microsoft.com/office/drawing/2015/06/chart">
            <c:ext xmlns:c16="http://schemas.microsoft.com/office/drawing/2014/chart" uri="{C3380CC4-5D6E-409C-BE32-E72D297353CC}">
              <c16:uniqueId val="{0000001B-28D1-4DD1-8010-9A3324D8C8F4}"/>
            </c:ext>
          </c:extLst>
        </c:ser>
        <c:ser>
          <c:idx val="25"/>
          <c:order val="25"/>
          <c:tx>
            <c:strRef>
              <c:f>'Chart 1'!$AA$1</c:f>
              <c:strCache>
                <c:ptCount val="1"/>
                <c:pt idx="0">
                  <c:v>Target</c:v>
                </c:pt>
              </c:strCache>
            </c:strRef>
          </c:tx>
          <c:spPr>
            <a:ln w="19050">
              <a:solidFill>
                <a:sysClr val="windowText" lastClr="000000"/>
              </a:solidFill>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1'!$AA$2:$AA$59</c:f>
              <c:numCache>
                <c:formatCode>0.0</c:formatCode>
                <c:ptCount val="36"/>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numCache>
            </c:numRef>
          </c:val>
          <c:smooth val="0"/>
          <c:extLst xmlns:c16r2="http://schemas.microsoft.com/office/drawing/2015/06/chart">
            <c:ext xmlns:c16="http://schemas.microsoft.com/office/drawing/2014/chart" uri="{C3380CC4-5D6E-409C-BE32-E72D297353CC}">
              <c16:uniqueId val="{0000001C-28D1-4DD1-8010-9A3324D8C8F4}"/>
            </c:ext>
          </c:extLst>
        </c:ser>
        <c:ser>
          <c:idx val="26"/>
          <c:order val="26"/>
          <c:tx>
            <c:strRef>
              <c:f>'Chart 1'!$AB$1</c:f>
              <c:strCache>
                <c:ptCount val="1"/>
                <c:pt idx="0">
                  <c:v>Upper part</c:v>
                </c:pt>
              </c:strCache>
            </c:strRef>
          </c:tx>
          <c:spPr>
            <a:ln w="1270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1'!$AB$2:$AB$59</c:f>
              <c:numCache>
                <c:formatCode>0.0</c:formatCode>
                <c:ptCount val="36"/>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pt idx="29">
                  <c:v>5.5</c:v>
                </c:pt>
                <c:pt idx="30">
                  <c:v>5.5</c:v>
                </c:pt>
                <c:pt idx="31">
                  <c:v>5.5</c:v>
                </c:pt>
                <c:pt idx="32" formatCode="General">
                  <c:v>5.5</c:v>
                </c:pt>
                <c:pt idx="33" formatCode="General">
                  <c:v>5.5</c:v>
                </c:pt>
                <c:pt idx="34" formatCode="General">
                  <c:v>5.5</c:v>
                </c:pt>
                <c:pt idx="35" formatCode="General">
                  <c:v>5.5</c:v>
                </c:pt>
              </c:numCache>
            </c:numRef>
          </c:val>
          <c:smooth val="0"/>
          <c:extLst xmlns:c16r2="http://schemas.microsoft.com/office/drawing/2015/06/chart">
            <c:ext xmlns:c16="http://schemas.microsoft.com/office/drawing/2014/chart" uri="{C3380CC4-5D6E-409C-BE32-E72D297353CC}">
              <c16:uniqueId val="{0000001D-28D1-4DD1-8010-9A3324D8C8F4}"/>
            </c:ext>
          </c:extLst>
        </c:ser>
        <c:dLbls>
          <c:showLegendKey val="0"/>
          <c:showVal val="0"/>
          <c:showCatName val="0"/>
          <c:showSerName val="0"/>
          <c:showPercent val="0"/>
          <c:showBubbleSize val="0"/>
        </c:dLbls>
        <c:marker val="1"/>
        <c:smooth val="0"/>
        <c:axId val="479544472"/>
        <c:axId val="479545648"/>
        <c:extLst xmlns:c16r2="http://schemas.microsoft.com/office/drawing/2015/06/chart">
          <c:ext xmlns:c15="http://schemas.microsoft.com/office/drawing/2012/chart" uri="{02D57815-91ED-43cb-92C2-25804820EDAC}">
            <c15:filteredLineSeries>
              <c15:ser>
                <c:idx val="18"/>
                <c:order val="19"/>
                <c:tx>
                  <c:strRef>
                    <c:extLst xmlns:c16r2="http://schemas.microsoft.com/office/drawing/2015/06/chart">
                      <c:ext uri="{02D57815-91ED-43cb-92C2-25804820EDAC}">
                        <c15:formulaRef>
                          <c15:sqref>'Chart 1'!$AA$1</c15:sqref>
                        </c15:formulaRef>
                      </c:ext>
                    </c:extLst>
                    <c:strCache>
                      <c:ptCount val="1"/>
                      <c:pt idx="0">
                        <c:v>Target</c:v>
                      </c:pt>
                    </c:strCache>
                  </c:strRef>
                </c:tx>
                <c:marker>
                  <c:symbol val="none"/>
                </c:marker>
                <c:cat>
                  <c:strRef>
                    <c:extLst xmlns:c16r2="http://schemas.microsoft.com/office/drawing/2015/06/chart">
                      <c:ext uri="{02D57815-91ED-43cb-92C2-25804820EDAC}">
                        <c15:formulaRef>
                          <c15:sqref>'Գրաֆիկ 1'!#REF!</c15:sqref>
                        </c15:formulaRef>
                      </c:ext>
                    </c:extLst>
                    <c:strCache>
                      <c:ptCount val="1"/>
                      <c:pt idx="0">
                        <c:v>#REF!</c:v>
                      </c:pt>
                    </c:strCache>
                  </c:strRef>
                </c:cat>
                <c:val>
                  <c:numRef>
                    <c:extLst xmlns:c16r2="http://schemas.microsoft.com/office/drawing/2015/06/chart">
                      <c:ext uri="{02D57815-91ED-43cb-92C2-25804820EDAC}">
                        <c15:formulaRef>
                          <c15:sqref>'Chart 1'!$AA$20:$AA$40</c15:sqref>
                        </c15:formulaRef>
                      </c:ext>
                    </c:extLst>
                    <c:numCache>
                      <c:formatCode>0.0</c:formatCod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val>
                <c:smooth val="0"/>
                <c:extLst xmlns:c16r2="http://schemas.microsoft.com/office/drawing/2015/06/chart">
                  <c:ext xmlns:c16="http://schemas.microsoft.com/office/drawing/2014/chart" uri="{C3380CC4-5D6E-409C-BE32-E72D297353CC}">
                    <c16:uniqueId val="{0000001E-28D1-4DD1-8010-9A3324D8C8F4}"/>
                  </c:ext>
                </c:extLst>
              </c15:ser>
            </c15:filteredLineSeries>
            <c15:filteredLineSeries>
              <c15:ser>
                <c:idx val="19"/>
                <c:order val="20"/>
                <c:tx>
                  <c:strRef>
                    <c:extLst xmlns:c15="http://schemas.microsoft.com/office/drawing/2012/chart" xmlns:c16r2="http://schemas.microsoft.com/office/drawing/2015/06/chart">
                      <c:ext xmlns:c15="http://schemas.microsoft.com/office/drawing/2012/chart" uri="{02D57815-91ED-43cb-92C2-25804820EDAC}">
                        <c15:formulaRef>
                          <c15:sqref>'Chart 1'!$AB$1</c15:sqref>
                        </c15:formulaRef>
                      </c:ext>
                    </c:extLst>
                    <c:strCache>
                      <c:ptCount val="1"/>
                      <c:pt idx="0">
                        <c:v>Upper part</c:v>
                      </c:pt>
                    </c:strCache>
                  </c:strRef>
                </c:tx>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'Chart 1'!$AB$20:$AB$40</c15:sqref>
                        </c15:formulaRef>
                      </c:ext>
                    </c:extLst>
                    <c:numCache>
                      <c:formatCode>0.0</c:formatCode>
                      <c:ptCount val="17"/>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F-28D1-4DD1-8010-9A3324D8C8F4}"/>
                  </c:ext>
                </c:extLst>
              </c15:ser>
            </c15:filteredLineSeries>
            <c15:filteredLineSeries>
              <c15:ser>
                <c:idx val="20"/>
                <c:order val="21"/>
                <c:tx>
                  <c:strRef>
                    <c:extLst xmlns:c15="http://schemas.microsoft.com/office/drawing/2012/chart" xmlns:c16r2="http://schemas.microsoft.com/office/drawing/2015/06/chart">
                      <c:ext xmlns:c15="http://schemas.microsoft.com/office/drawing/2012/chart" uri="{02D57815-91ED-43cb-92C2-25804820EDAC}">
                        <c15:formulaRef>
                          <c15:sqref>'Chart 1'!$Z$1</c15:sqref>
                        </c15:formulaRef>
                      </c:ext>
                    </c:extLst>
                    <c:strCache>
                      <c:ptCount val="1"/>
                      <c:pt idx="0">
                        <c:v>Lower part</c:v>
                      </c:pt>
                    </c:strCache>
                  </c:strRef>
                </c:tx>
                <c:marker>
                  <c:symbol val="none"/>
                </c:marker>
                <c:cat>
                  <c:strRef>
                    <c:extLst xmlns:c15="http://schemas.microsoft.com/office/drawing/2012/chart" xmlns:c16r2="http://schemas.microsoft.com/office/drawing/2015/06/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'Chart 1'!$Z$20:$Z$40</c15:sqref>
                        </c15:formulaRef>
                      </c:ext>
                    </c:extLst>
                    <c:numCache>
                      <c:formatCode>0.0</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0-28D1-4DD1-8010-9A3324D8C8F4}"/>
                  </c:ext>
                </c:extLst>
              </c15:ser>
            </c15:filteredLineSeries>
          </c:ext>
        </c:extLst>
      </c:lineChart>
      <c:dateAx>
        <c:axId val="479544472"/>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en-US"/>
          </a:p>
        </c:txPr>
        <c:crossAx val="479545648"/>
        <c:crosses val="autoZero"/>
        <c:auto val="0"/>
        <c:lblOffset val="100"/>
        <c:baseTimeUnit val="days"/>
      </c:dateAx>
      <c:valAx>
        <c:axId val="479545648"/>
        <c:scaling>
          <c:orientation val="minMax"/>
        </c:scaling>
        <c:delete val="1"/>
        <c:axPos val="l"/>
        <c:majorGridlines>
          <c:spPr>
            <a:ln>
              <a:noFill/>
            </a:ln>
          </c:spPr>
        </c:majorGridlines>
        <c:numFmt formatCode="0.0" sourceLinked="1"/>
        <c:majorTickMark val="none"/>
        <c:minorTickMark val="none"/>
        <c:tickLblPos val="nextTo"/>
        <c:crossAx val="479544472"/>
        <c:crosses val="autoZero"/>
        <c:crossBetween val="between"/>
      </c:valAx>
      <c:valAx>
        <c:axId val="479546824"/>
        <c:scaling>
          <c:orientation val="minMax"/>
          <c:max val="11"/>
          <c:min val="-1"/>
        </c:scaling>
        <c:delete val="0"/>
        <c:axPos val="r"/>
        <c:numFmt formatCode="0" sourceLinked="0"/>
        <c:majorTickMark val="in"/>
        <c:minorTickMark val="none"/>
        <c:tickLblPos val="nextTo"/>
        <c:txPr>
          <a:bodyPr/>
          <a:lstStyle/>
          <a:p>
            <a:pPr>
              <a:defRPr sz="600"/>
            </a:pPr>
            <a:endParaRPr lang="en-US"/>
          </a:p>
        </c:txPr>
        <c:crossAx val="479547608"/>
        <c:crosses val="max"/>
        <c:crossBetween val="between"/>
        <c:majorUnit val="1"/>
      </c:valAx>
      <c:dateAx>
        <c:axId val="479547608"/>
        <c:scaling>
          <c:orientation val="minMax"/>
        </c:scaling>
        <c:delete val="1"/>
        <c:axPos val="b"/>
        <c:numFmt formatCode="General" sourceLinked="1"/>
        <c:majorTickMark val="out"/>
        <c:minorTickMark val="none"/>
        <c:tickLblPos val="nextTo"/>
        <c:crossAx val="479546824"/>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86252351998581511"/>
          <c:w val="0.93024515141295305"/>
          <c:h val="0.13747648001418489"/>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48610442930659E-2"/>
          <c:y val="4.2055573612662857E-2"/>
          <c:w val="0.90028478282702751"/>
          <c:h val="0.63356770872969381"/>
        </c:manualLayout>
      </c:layout>
      <c:lineChart>
        <c:grouping val="standard"/>
        <c:varyColors val="0"/>
        <c:ser>
          <c:idx val="0"/>
          <c:order val="0"/>
          <c:tx>
            <c:strRef>
              <c:f>'Chart 11'!$B$1:$B$2</c:f>
              <c:strCache>
                <c:ptCount val="2"/>
                <c:pt idx="0">
                  <c:v>List!A1</c:v>
                </c:pt>
                <c:pt idx="1">
                  <c:v>q/q, annualized core inflation</c:v>
                </c:pt>
              </c:strCache>
            </c:strRef>
          </c:tx>
          <c:marker>
            <c:symbol val="none"/>
          </c:marker>
          <c:cat>
            <c:strRef>
              <c:f>'Chart 11'!$A$3:$A$30</c:f>
              <c:strCache>
                <c:ptCount val="28"/>
                <c:pt idx="0">
                  <c:v>I 2016</c:v>
                </c:pt>
                <c:pt idx="1">
                  <c:v>II</c:v>
                </c:pt>
                <c:pt idx="2">
                  <c:v>III</c:v>
                </c:pt>
                <c:pt idx="3">
                  <c:v>IV</c:v>
                </c:pt>
                <c:pt idx="4">
                  <c:v>I 2017</c:v>
                </c:pt>
                <c:pt idx="5">
                  <c:v>II</c:v>
                </c:pt>
                <c:pt idx="6">
                  <c:v>III</c:v>
                </c:pt>
                <c:pt idx="7">
                  <c:v>IV</c:v>
                </c:pt>
                <c:pt idx="8">
                  <c:v>I 2018</c:v>
                </c:pt>
                <c:pt idx="9">
                  <c:v>II</c:v>
                </c:pt>
                <c:pt idx="10">
                  <c:v>III</c:v>
                </c:pt>
                <c:pt idx="11">
                  <c:v>IV</c:v>
                </c:pt>
                <c:pt idx="12">
                  <c:v>I 2019</c:v>
                </c:pt>
                <c:pt idx="13">
                  <c:v>II</c:v>
                </c:pt>
                <c:pt idx="14">
                  <c:v>III</c:v>
                </c:pt>
                <c:pt idx="15">
                  <c:v>IV</c:v>
                </c:pt>
                <c:pt idx="16">
                  <c:v>I 2020</c:v>
                </c:pt>
                <c:pt idx="17">
                  <c:v>II</c:v>
                </c:pt>
                <c:pt idx="18">
                  <c:v>III</c:v>
                </c:pt>
                <c:pt idx="19">
                  <c:v>IV</c:v>
                </c:pt>
                <c:pt idx="20">
                  <c:v>I 2021</c:v>
                </c:pt>
                <c:pt idx="21">
                  <c:v>II</c:v>
                </c:pt>
                <c:pt idx="22">
                  <c:v>III</c:v>
                </c:pt>
                <c:pt idx="23">
                  <c:v>IV</c:v>
                </c:pt>
                <c:pt idx="24">
                  <c:v>I 2022</c:v>
                </c:pt>
                <c:pt idx="25">
                  <c:v>II</c:v>
                </c:pt>
                <c:pt idx="26">
                  <c:v>III</c:v>
                </c:pt>
                <c:pt idx="27">
                  <c:v>IV</c:v>
                </c:pt>
              </c:strCache>
            </c:strRef>
          </c:cat>
          <c:val>
            <c:numRef>
              <c:f>'Chart 11'!$B$3:$B$30</c:f>
              <c:numCache>
                <c:formatCode>0.0</c:formatCode>
                <c:ptCount val="28"/>
                <c:pt idx="0">
                  <c:v>-2.8956219187115106</c:v>
                </c:pt>
                <c:pt idx="1">
                  <c:v>-1.9537991554789969</c:v>
                </c:pt>
                <c:pt idx="2">
                  <c:v>-3.4462943956440562</c:v>
                </c:pt>
                <c:pt idx="3">
                  <c:v>1.0425102379241658</c:v>
                </c:pt>
                <c:pt idx="4">
                  <c:v>0.74164941332899303</c:v>
                </c:pt>
                <c:pt idx="5">
                  <c:v>3.1450764097250783</c:v>
                </c:pt>
                <c:pt idx="6">
                  <c:v>3.4571353581306141</c:v>
                </c:pt>
                <c:pt idx="7">
                  <c:v>7.0795983493595394</c:v>
                </c:pt>
                <c:pt idx="8">
                  <c:v>6.1304148211739573</c:v>
                </c:pt>
                <c:pt idx="9">
                  <c:v>7.8229964831155741E-2</c:v>
                </c:pt>
                <c:pt idx="10">
                  <c:v>1.5888480780324343</c:v>
                </c:pt>
                <c:pt idx="11">
                  <c:v>2.8655878836122639</c:v>
                </c:pt>
                <c:pt idx="12">
                  <c:v>0.48928516760184948</c:v>
                </c:pt>
                <c:pt idx="13">
                  <c:v>0.85691786029382655</c:v>
                </c:pt>
                <c:pt idx="14">
                  <c:v>0.14372563178808306</c:v>
                </c:pt>
                <c:pt idx="15">
                  <c:v>1.121827278901133</c:v>
                </c:pt>
                <c:pt idx="16">
                  <c:v>4.3130307410521596E-2</c:v>
                </c:pt>
                <c:pt idx="17">
                  <c:v>1.7863391552324082</c:v>
                </c:pt>
                <c:pt idx="18">
                  <c:v>2.3898055204945479</c:v>
                </c:pt>
                <c:pt idx="19">
                  <c:v>10.137962719791904</c:v>
                </c:pt>
                <c:pt idx="20">
                  <c:v>11.599606605891388</c:v>
                </c:pt>
                <c:pt idx="21">
                  <c:v>6.3151858135311656</c:v>
                </c:pt>
                <c:pt idx="22">
                  <c:v>2.9974748670637652</c:v>
                </c:pt>
                <c:pt idx="23">
                  <c:v>7.3817611561770136</c:v>
                </c:pt>
                <c:pt idx="24">
                  <c:v>10.509503354848615</c:v>
                </c:pt>
                <c:pt idx="25">
                  <c:v>15.71</c:v>
                </c:pt>
                <c:pt idx="26">
                  <c:v>7.05</c:v>
                </c:pt>
                <c:pt idx="27">
                  <c:v>3.4720058146258559</c:v>
                </c:pt>
              </c:numCache>
            </c:numRef>
          </c:val>
          <c:smooth val="0"/>
          <c:extLst xmlns:c16r2="http://schemas.microsoft.com/office/drawing/2015/06/chart">
            <c:ext xmlns:c16="http://schemas.microsoft.com/office/drawing/2014/chart" uri="{C3380CC4-5D6E-409C-BE32-E72D297353CC}">
              <c16:uniqueId val="{00000000-2BB8-4831-9226-006C67DF51C3}"/>
            </c:ext>
          </c:extLst>
        </c:ser>
        <c:ser>
          <c:idx val="1"/>
          <c:order val="1"/>
          <c:tx>
            <c:strRef>
              <c:f>'Chart 11'!$C$1:$C$2</c:f>
              <c:strCache>
                <c:ptCount val="2"/>
                <c:pt idx="0">
                  <c:v>List!A1</c:v>
                </c:pt>
                <c:pt idx="1">
                  <c:v>12-month core inflation</c:v>
                </c:pt>
              </c:strCache>
            </c:strRef>
          </c:tx>
          <c:marker>
            <c:symbol val="none"/>
          </c:marker>
          <c:cat>
            <c:strRef>
              <c:f>'Chart 11'!$A$3:$A$30</c:f>
              <c:strCache>
                <c:ptCount val="28"/>
                <c:pt idx="0">
                  <c:v>I 2016</c:v>
                </c:pt>
                <c:pt idx="1">
                  <c:v>II</c:v>
                </c:pt>
                <c:pt idx="2">
                  <c:v>III</c:v>
                </c:pt>
                <c:pt idx="3">
                  <c:v>IV</c:v>
                </c:pt>
                <c:pt idx="4">
                  <c:v>I 2017</c:v>
                </c:pt>
                <c:pt idx="5">
                  <c:v>II</c:v>
                </c:pt>
                <c:pt idx="6">
                  <c:v>III</c:v>
                </c:pt>
                <c:pt idx="7">
                  <c:v>IV</c:v>
                </c:pt>
                <c:pt idx="8">
                  <c:v>I 2018</c:v>
                </c:pt>
                <c:pt idx="9">
                  <c:v>II</c:v>
                </c:pt>
                <c:pt idx="10">
                  <c:v>III</c:v>
                </c:pt>
                <c:pt idx="11">
                  <c:v>IV</c:v>
                </c:pt>
                <c:pt idx="12">
                  <c:v>I 2019</c:v>
                </c:pt>
                <c:pt idx="13">
                  <c:v>II</c:v>
                </c:pt>
                <c:pt idx="14">
                  <c:v>III</c:v>
                </c:pt>
                <c:pt idx="15">
                  <c:v>IV</c:v>
                </c:pt>
                <c:pt idx="16">
                  <c:v>I 2020</c:v>
                </c:pt>
                <c:pt idx="17">
                  <c:v>II</c:v>
                </c:pt>
                <c:pt idx="18">
                  <c:v>III</c:v>
                </c:pt>
                <c:pt idx="19">
                  <c:v>IV</c:v>
                </c:pt>
                <c:pt idx="20">
                  <c:v>I 2021</c:v>
                </c:pt>
                <c:pt idx="21">
                  <c:v>II</c:v>
                </c:pt>
                <c:pt idx="22">
                  <c:v>III</c:v>
                </c:pt>
                <c:pt idx="23">
                  <c:v>IV</c:v>
                </c:pt>
                <c:pt idx="24">
                  <c:v>I 2022</c:v>
                </c:pt>
                <c:pt idx="25">
                  <c:v>II</c:v>
                </c:pt>
                <c:pt idx="26">
                  <c:v>III</c:v>
                </c:pt>
                <c:pt idx="27">
                  <c:v>IV</c:v>
                </c:pt>
              </c:strCache>
            </c:strRef>
          </c:cat>
          <c:val>
            <c:numRef>
              <c:f>'Chart 11'!$C$3:$C$30</c:f>
              <c:numCache>
                <c:formatCode>0.0</c:formatCode>
                <c:ptCount val="28"/>
                <c:pt idx="0">
                  <c:v>-2.1963177745930693</c:v>
                </c:pt>
                <c:pt idx="1">
                  <c:v>-2.111918360569689</c:v>
                </c:pt>
                <c:pt idx="2">
                  <c:v>-2.4063564240557866</c:v>
                </c:pt>
                <c:pt idx="3">
                  <c:v>-1.8047193953868117</c:v>
                </c:pt>
                <c:pt idx="4">
                  <c:v>-0.90530126051116611</c:v>
                </c:pt>
                <c:pt idx="5">
                  <c:v>0.36407786425382938</c:v>
                </c:pt>
                <c:pt idx="6">
                  <c:v>2.1112721321331946</c:v>
                </c:pt>
                <c:pt idx="7">
                  <c:v>3.6484028135333375</c:v>
                </c:pt>
                <c:pt idx="8">
                  <c:v>5.0421609329542463</c:v>
                </c:pt>
                <c:pt idx="9">
                  <c:v>4.2430734662532927</c:v>
                </c:pt>
                <c:pt idx="10">
                  <c:v>3.7603554991451489</c:v>
                </c:pt>
                <c:pt idx="11">
                  <c:v>2.6862480622310301</c:v>
                </c:pt>
                <c:pt idx="12">
                  <c:v>1.2599415906682481</c:v>
                </c:pt>
                <c:pt idx="13">
                  <c:v>1.4570277725853344</c:v>
                </c:pt>
                <c:pt idx="14">
                  <c:v>1.0919334009036845</c:v>
                </c:pt>
                <c:pt idx="15">
                  <c:v>0.65436778045784649</c:v>
                </c:pt>
                <c:pt idx="16">
                  <c:v>0.5422363526071905</c:v>
                </c:pt>
                <c:pt idx="17">
                  <c:v>0.77535218856593247</c:v>
                </c:pt>
                <c:pt idx="18">
                  <c:v>1.3410226647696533</c:v>
                </c:pt>
                <c:pt idx="19">
                  <c:v>3.6188951811127339</c:v>
                </c:pt>
                <c:pt idx="20">
                  <c:v>6.6122456863822947</c:v>
                </c:pt>
                <c:pt idx="21">
                  <c:v>7.8139553154992853</c:v>
                </c:pt>
                <c:pt idx="22">
                  <c:v>7.9767706624061674</c:v>
                </c:pt>
                <c:pt idx="23">
                  <c:v>7.2511471620594534</c:v>
                </c:pt>
                <c:pt idx="24">
                  <c:v>6.9670972690979198</c:v>
                </c:pt>
                <c:pt idx="25">
                  <c:v>9.4</c:v>
                </c:pt>
                <c:pt idx="26">
                  <c:v>10.5</c:v>
                </c:pt>
                <c:pt idx="27">
                  <c:v>8.3050314000890069</c:v>
                </c:pt>
              </c:numCache>
            </c:numRef>
          </c:val>
          <c:smooth val="0"/>
          <c:extLst xmlns:c16r2="http://schemas.microsoft.com/office/drawing/2015/06/chart">
            <c:ext xmlns:c16="http://schemas.microsoft.com/office/drawing/2014/chart" uri="{C3380CC4-5D6E-409C-BE32-E72D297353CC}">
              <c16:uniqueId val="{00000001-2BB8-4831-9226-006C67DF51C3}"/>
            </c:ext>
          </c:extLst>
        </c:ser>
        <c:ser>
          <c:idx val="2"/>
          <c:order val="2"/>
          <c:tx>
            <c:strRef>
              <c:f>'Chart 11'!$D$1:$D$2</c:f>
              <c:strCache>
                <c:ptCount val="2"/>
                <c:pt idx="0">
                  <c:v>List!A1</c:v>
                </c:pt>
                <c:pt idx="1">
                  <c:v>12-month inflation</c:v>
                </c:pt>
              </c:strCache>
            </c:strRef>
          </c:tx>
          <c:marker>
            <c:symbol val="none"/>
          </c:marker>
          <c:cat>
            <c:strRef>
              <c:f>'Chart 11'!$A$3:$A$30</c:f>
              <c:strCache>
                <c:ptCount val="28"/>
                <c:pt idx="0">
                  <c:v>I 2016</c:v>
                </c:pt>
                <c:pt idx="1">
                  <c:v>II</c:v>
                </c:pt>
                <c:pt idx="2">
                  <c:v>III</c:v>
                </c:pt>
                <c:pt idx="3">
                  <c:v>IV</c:v>
                </c:pt>
                <c:pt idx="4">
                  <c:v>I 2017</c:v>
                </c:pt>
                <c:pt idx="5">
                  <c:v>II</c:v>
                </c:pt>
                <c:pt idx="6">
                  <c:v>III</c:v>
                </c:pt>
                <c:pt idx="7">
                  <c:v>IV</c:v>
                </c:pt>
                <c:pt idx="8">
                  <c:v>I 2018</c:v>
                </c:pt>
                <c:pt idx="9">
                  <c:v>II</c:v>
                </c:pt>
                <c:pt idx="10">
                  <c:v>III</c:v>
                </c:pt>
                <c:pt idx="11">
                  <c:v>IV</c:v>
                </c:pt>
                <c:pt idx="12">
                  <c:v>I 2019</c:v>
                </c:pt>
                <c:pt idx="13">
                  <c:v>II</c:v>
                </c:pt>
                <c:pt idx="14">
                  <c:v>III</c:v>
                </c:pt>
                <c:pt idx="15">
                  <c:v>IV</c:v>
                </c:pt>
                <c:pt idx="16">
                  <c:v>I 2020</c:v>
                </c:pt>
                <c:pt idx="17">
                  <c:v>II</c:v>
                </c:pt>
                <c:pt idx="18">
                  <c:v>III</c:v>
                </c:pt>
                <c:pt idx="19">
                  <c:v>IV</c:v>
                </c:pt>
                <c:pt idx="20">
                  <c:v>I 2021</c:v>
                </c:pt>
                <c:pt idx="21">
                  <c:v>II</c:v>
                </c:pt>
                <c:pt idx="22">
                  <c:v>III</c:v>
                </c:pt>
                <c:pt idx="23">
                  <c:v>IV</c:v>
                </c:pt>
                <c:pt idx="24">
                  <c:v>I 2022</c:v>
                </c:pt>
                <c:pt idx="25">
                  <c:v>II</c:v>
                </c:pt>
                <c:pt idx="26">
                  <c:v>III</c:v>
                </c:pt>
                <c:pt idx="27">
                  <c:v>IV</c:v>
                </c:pt>
              </c:strCache>
            </c:strRef>
          </c:cat>
          <c:val>
            <c:numRef>
              <c:f>'Chart 11'!$D$3:$D$30</c:f>
              <c:numCache>
                <c:formatCode>0.0</c:formatCode>
                <c:ptCount val="28"/>
                <c:pt idx="0">
                  <c:v>-1.9925670122137689</c:v>
                </c:pt>
                <c:pt idx="1">
                  <c:v>-1.1257347228099803</c:v>
                </c:pt>
                <c:pt idx="2">
                  <c:v>-1.8568680835741702</c:v>
                </c:pt>
                <c:pt idx="3">
                  <c:v>-1.0781091766334612</c:v>
                </c:pt>
                <c:pt idx="4">
                  <c:v>-0.14313327383280239</c:v>
                </c:pt>
                <c:pt idx="5">
                  <c:v>1.1438009686904422</c:v>
                </c:pt>
                <c:pt idx="6">
                  <c:v>0.98715777219213408</c:v>
                </c:pt>
                <c:pt idx="7">
                  <c:v>2.6007442537243008</c:v>
                </c:pt>
                <c:pt idx="8">
                  <c:v>3.7279834067416715</c:v>
                </c:pt>
                <c:pt idx="9">
                  <c:v>0.83211310898656166</c:v>
                </c:pt>
                <c:pt idx="10">
                  <c:v>3.4801399037426108</c:v>
                </c:pt>
                <c:pt idx="11">
                  <c:v>1.7912209026325314</c:v>
                </c:pt>
                <c:pt idx="12">
                  <c:v>1.8811658309776789</c:v>
                </c:pt>
                <c:pt idx="13">
                  <c:v>2.4537257060515145</c:v>
                </c:pt>
                <c:pt idx="14">
                  <c:v>0.47793958081770427</c:v>
                </c:pt>
                <c:pt idx="15">
                  <c:v>0.7339142477776619</c:v>
                </c:pt>
                <c:pt idx="16">
                  <c:v>-0.10452343810278819</c:v>
                </c:pt>
                <c:pt idx="17">
                  <c:v>1.6833281149818902</c:v>
                </c:pt>
                <c:pt idx="18">
                  <c:v>1.4384724442883368</c:v>
                </c:pt>
                <c:pt idx="19">
                  <c:v>3.6638246566359953</c:v>
                </c:pt>
                <c:pt idx="20">
                  <c:v>5.7810093225161268</c:v>
                </c:pt>
                <c:pt idx="21">
                  <c:v>6.504644523458893</c:v>
                </c:pt>
                <c:pt idx="22">
                  <c:v>8.8886539553763839</c:v>
                </c:pt>
                <c:pt idx="23">
                  <c:v>7.6754534627573321</c:v>
                </c:pt>
                <c:pt idx="24">
                  <c:v>7.3617969746003808</c:v>
                </c:pt>
                <c:pt idx="25">
                  <c:v>10.27446769</c:v>
                </c:pt>
                <c:pt idx="26">
                  <c:v>9.9151144159999998</c:v>
                </c:pt>
                <c:pt idx="27">
                  <c:v>9.4794641249029326</c:v>
                </c:pt>
              </c:numCache>
            </c:numRef>
          </c:val>
          <c:smooth val="0"/>
          <c:extLst xmlns:c16r2="http://schemas.microsoft.com/office/drawing/2015/06/chart">
            <c:ext xmlns:c16="http://schemas.microsoft.com/office/drawing/2014/chart" uri="{C3380CC4-5D6E-409C-BE32-E72D297353CC}">
              <c16:uniqueId val="{00000002-2BB8-4831-9226-006C67DF51C3}"/>
            </c:ext>
          </c:extLst>
        </c:ser>
        <c:dLbls>
          <c:showLegendKey val="0"/>
          <c:showVal val="0"/>
          <c:showCatName val="0"/>
          <c:showSerName val="0"/>
          <c:showPercent val="0"/>
          <c:showBubbleSize val="0"/>
        </c:dLbls>
        <c:smooth val="0"/>
        <c:axId val="479548392"/>
        <c:axId val="479549176"/>
      </c:lineChart>
      <c:catAx>
        <c:axId val="479548392"/>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549176"/>
        <c:crosses val="autoZero"/>
        <c:auto val="1"/>
        <c:lblAlgn val="ctr"/>
        <c:lblOffset val="100"/>
        <c:tickLblSkip val="1"/>
        <c:tickMarkSkip val="1"/>
        <c:noMultiLvlLbl val="0"/>
      </c:catAx>
      <c:valAx>
        <c:axId val="479549176"/>
        <c:scaling>
          <c:orientation val="minMax"/>
          <c:max val="20"/>
          <c:min val="-5"/>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548392"/>
        <c:crosses val="autoZero"/>
        <c:crossBetween val="between"/>
      </c:valAx>
      <c:spPr>
        <a:noFill/>
        <a:ln>
          <a:noFill/>
        </a:ln>
        <a:effectLst/>
      </c:spPr>
    </c:plotArea>
    <c:legend>
      <c:legendPos val="b"/>
      <c:layout>
        <c:manualLayout>
          <c:xMode val="edge"/>
          <c:yMode val="edge"/>
          <c:x val="3.0114701024783696E-3"/>
          <c:y val="0.86380631129457675"/>
          <c:w val="0.97691921545224814"/>
          <c:h val="0.1166788637746713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20324759327223E-2"/>
          <c:y val="7.4249071886601417E-2"/>
          <c:w val="0.90028478282702751"/>
          <c:h val="0.64603867648504787"/>
        </c:manualLayout>
      </c:layout>
      <c:lineChart>
        <c:grouping val="standard"/>
        <c:varyColors val="0"/>
        <c:ser>
          <c:idx val="0"/>
          <c:order val="0"/>
          <c:tx>
            <c:strRef>
              <c:f>'Chart 12'!$B$3</c:f>
              <c:strCache>
                <c:ptCount val="1"/>
                <c:pt idx="0">
                  <c:v>Non-food products</c:v>
                </c:pt>
              </c:strCache>
            </c:strRef>
          </c:tx>
          <c:marker>
            <c:symbol val="none"/>
          </c:marker>
          <c:cat>
            <c:numRef>
              <c:f>'Chart 12'!$C$2:$CW$2</c:f>
              <c:numCache>
                <c:formatCode>mmm\-yy</c:formatCode>
                <c:ptCount val="99"/>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pt idx="88">
                  <c:v>44682</c:v>
                </c:pt>
                <c:pt idx="89">
                  <c:v>44713</c:v>
                </c:pt>
                <c:pt idx="90">
                  <c:v>44743</c:v>
                </c:pt>
                <c:pt idx="91">
                  <c:v>44774</c:v>
                </c:pt>
                <c:pt idx="92">
                  <c:v>44805</c:v>
                </c:pt>
                <c:pt idx="93">
                  <c:v>44835</c:v>
                </c:pt>
                <c:pt idx="94">
                  <c:v>44866</c:v>
                </c:pt>
                <c:pt idx="95">
                  <c:v>44896</c:v>
                </c:pt>
                <c:pt idx="96">
                  <c:v>44927</c:v>
                </c:pt>
                <c:pt idx="97">
                  <c:v>44958</c:v>
                </c:pt>
                <c:pt idx="98">
                  <c:v>44986</c:v>
                </c:pt>
              </c:numCache>
            </c:numRef>
          </c:cat>
          <c:val>
            <c:numRef>
              <c:f>'Chart 12'!$C$3:$CW$3</c:f>
              <c:numCache>
                <c:formatCode>0.00</c:formatCode>
                <c:ptCount val="99"/>
                <c:pt idx="0">
                  <c:v>2.9412442355313004</c:v>
                </c:pt>
                <c:pt idx="1">
                  <c:v>4.5753026874893834</c:v>
                </c:pt>
                <c:pt idx="2">
                  <c:v>5.8280194797744969</c:v>
                </c:pt>
                <c:pt idx="3">
                  <c:v>7.0134423641407437</c:v>
                </c:pt>
                <c:pt idx="4">
                  <c:v>6.7928705633079005</c:v>
                </c:pt>
                <c:pt idx="5">
                  <c:v>6.9846665002034598</c:v>
                </c:pt>
                <c:pt idx="6">
                  <c:v>6.4982896847549938</c:v>
                </c:pt>
                <c:pt idx="7">
                  <c:v>6.470877522887065</c:v>
                </c:pt>
                <c:pt idx="8">
                  <c:v>6.1410456110620117</c:v>
                </c:pt>
                <c:pt idx="9">
                  <c:v>5.8275778404402274</c:v>
                </c:pt>
                <c:pt idx="10">
                  <c:v>4.5325352475873615</c:v>
                </c:pt>
                <c:pt idx="11">
                  <c:v>3.3910998154235301</c:v>
                </c:pt>
                <c:pt idx="12">
                  <c:v>1.7648750940143572</c:v>
                </c:pt>
                <c:pt idx="13">
                  <c:v>-0.12079034513463682</c:v>
                </c:pt>
                <c:pt idx="14">
                  <c:v>-1.4643134685822332</c:v>
                </c:pt>
                <c:pt idx="15">
                  <c:v>-2.8043290811776558</c:v>
                </c:pt>
                <c:pt idx="16">
                  <c:v>-3.4612133472174236</c:v>
                </c:pt>
                <c:pt idx="17">
                  <c:v>-2.7736442627518727</c:v>
                </c:pt>
                <c:pt idx="18">
                  <c:v>-2.9814624858076257</c:v>
                </c:pt>
                <c:pt idx="19">
                  <c:v>-3.413450512519546</c:v>
                </c:pt>
                <c:pt idx="20">
                  <c:v>-3.7582602657313231</c:v>
                </c:pt>
                <c:pt idx="21">
                  <c:v>-3.6314644312913629</c:v>
                </c:pt>
                <c:pt idx="22">
                  <c:v>-3.5275332023287262</c:v>
                </c:pt>
                <c:pt idx="23">
                  <c:v>-3.4287697412343618</c:v>
                </c:pt>
                <c:pt idx="24">
                  <c:v>-3.2745529797820012</c:v>
                </c:pt>
                <c:pt idx="25">
                  <c:v>-3.5533286288148531</c:v>
                </c:pt>
                <c:pt idx="26">
                  <c:v>-3.5478689859048842</c:v>
                </c:pt>
                <c:pt idx="27">
                  <c:v>-2.9032248955450939</c:v>
                </c:pt>
                <c:pt idx="28">
                  <c:v>-2.3566211635840375</c:v>
                </c:pt>
                <c:pt idx="29">
                  <c:v>-2.8861580331167431</c:v>
                </c:pt>
                <c:pt idx="30">
                  <c:v>-2.6932085594199009</c:v>
                </c:pt>
                <c:pt idx="31">
                  <c:v>-1.8173971423952082</c:v>
                </c:pt>
                <c:pt idx="32">
                  <c:v>-0.74459348700858641</c:v>
                </c:pt>
                <c:pt idx="33">
                  <c:v>2.4787748637550067E-2</c:v>
                </c:pt>
                <c:pt idx="34">
                  <c:v>0.78820550298601688</c:v>
                </c:pt>
                <c:pt idx="35">
                  <c:v>1.6719659919470615</c:v>
                </c:pt>
                <c:pt idx="36">
                  <c:v>3.7052156705986903</c:v>
                </c:pt>
                <c:pt idx="37">
                  <c:v>4.5566849378926975</c:v>
                </c:pt>
                <c:pt idx="38">
                  <c:v>5.0173963065147689</c:v>
                </c:pt>
                <c:pt idx="39">
                  <c:v>5.0517816741376862</c:v>
                </c:pt>
                <c:pt idx="40">
                  <c:v>5.1763277444323279</c:v>
                </c:pt>
                <c:pt idx="41">
                  <c:v>5.2786332732535328</c:v>
                </c:pt>
                <c:pt idx="42">
                  <c:v>5.5499945451965118</c:v>
                </c:pt>
                <c:pt idx="43">
                  <c:v>4.8847499948332569</c:v>
                </c:pt>
                <c:pt idx="44">
                  <c:v>3.9434564644320886</c:v>
                </c:pt>
                <c:pt idx="45">
                  <c:v>3.814379162714161</c:v>
                </c:pt>
                <c:pt idx="46">
                  <c:v>3.7031915792166075</c:v>
                </c:pt>
                <c:pt idx="47">
                  <c:v>3.1698105537993939</c:v>
                </c:pt>
                <c:pt idx="48">
                  <c:v>0.88324021389038876</c:v>
                </c:pt>
                <c:pt idx="49">
                  <c:v>0.55773358393724948</c:v>
                </c:pt>
                <c:pt idx="50">
                  <c:v>0.86091048535053005</c:v>
                </c:pt>
                <c:pt idx="51">
                  <c:v>1.3571660558907865</c:v>
                </c:pt>
                <c:pt idx="52">
                  <c:v>1.8157883460935693</c:v>
                </c:pt>
                <c:pt idx="53">
                  <c:v>1.8781147140108203</c:v>
                </c:pt>
                <c:pt idx="54">
                  <c:v>1.9380404429173268</c:v>
                </c:pt>
                <c:pt idx="55">
                  <c:v>2.3636674530797421</c:v>
                </c:pt>
                <c:pt idx="56">
                  <c:v>2.3553347185024904</c:v>
                </c:pt>
                <c:pt idx="57">
                  <c:v>1.2043244798499728</c:v>
                </c:pt>
                <c:pt idx="58">
                  <c:v>0.95924757252115</c:v>
                </c:pt>
                <c:pt idx="59">
                  <c:v>1.3941117706328612</c:v>
                </c:pt>
                <c:pt idx="60">
                  <c:v>1.7236264229591569</c:v>
                </c:pt>
                <c:pt idx="61">
                  <c:v>1.9333145201965323</c:v>
                </c:pt>
                <c:pt idx="62">
                  <c:v>1.3147307118301512</c:v>
                </c:pt>
                <c:pt idx="63">
                  <c:v>1.0876893595767427</c:v>
                </c:pt>
                <c:pt idx="64">
                  <c:v>8.8199046626584732E-3</c:v>
                </c:pt>
                <c:pt idx="65">
                  <c:v>-0.17864940697108977</c:v>
                </c:pt>
                <c:pt idx="66">
                  <c:v>-2.5102940242433647E-2</c:v>
                </c:pt>
                <c:pt idx="67">
                  <c:v>0.6485282134927246</c:v>
                </c:pt>
                <c:pt idx="68">
                  <c:v>0.47150370208723302</c:v>
                </c:pt>
                <c:pt idx="69">
                  <c:v>0.57136913249597399</c:v>
                </c:pt>
                <c:pt idx="70">
                  <c:v>1.0083898547211163</c:v>
                </c:pt>
                <c:pt idx="71">
                  <c:v>3.3752681687377191</c:v>
                </c:pt>
                <c:pt idx="72">
                  <c:v>5.4739608243391586</c:v>
                </c:pt>
                <c:pt idx="73">
                  <c:v>6.6932089282092591</c:v>
                </c:pt>
                <c:pt idx="74">
                  <c:v>8.397681225369297</c:v>
                </c:pt>
                <c:pt idx="75">
                  <c:v>8.4737046587966915</c:v>
                </c:pt>
                <c:pt idx="76">
                  <c:v>9.0421085658474141</c:v>
                </c:pt>
                <c:pt idx="77">
                  <c:v>9.5429995550024387</c:v>
                </c:pt>
                <c:pt idx="78">
                  <c:v>9.6352314395676757</c:v>
                </c:pt>
                <c:pt idx="79">
                  <c:v>9.4209761964797423</c:v>
                </c:pt>
                <c:pt idx="80">
                  <c:v>9.941965612583644</c:v>
                </c:pt>
                <c:pt idx="81">
                  <c:v>9.7491435385701237</c:v>
                </c:pt>
                <c:pt idx="82">
                  <c:v>9.9129990631407168</c:v>
                </c:pt>
                <c:pt idx="83">
                  <c:v>7.9630508762630399</c:v>
                </c:pt>
                <c:pt idx="84">
                  <c:v>6.2182700726450832</c:v>
                </c:pt>
                <c:pt idx="85">
                  <c:v>5.3778838177610595</c:v>
                </c:pt>
                <c:pt idx="86">
                  <c:v>4.7927965747884116</c:v>
                </c:pt>
                <c:pt idx="87">
                  <c:v>6.1344970507861944</c:v>
                </c:pt>
                <c:pt idx="88">
                  <c:v>6.8002288616519735</c:v>
                </c:pt>
                <c:pt idx="89">
                  <c:v>7.5089024203432331</c:v>
                </c:pt>
                <c:pt idx="90">
                  <c:v>8.2558691955574375</c:v>
                </c:pt>
                <c:pt idx="91">
                  <c:v>8.2231243617469687</c:v>
                </c:pt>
                <c:pt idx="92">
                  <c:v>8.1337922769163811</c:v>
                </c:pt>
                <c:pt idx="93">
                  <c:v>7.966911532744291</c:v>
                </c:pt>
                <c:pt idx="94">
                  <c:v>7.7031592415838048</c:v>
                </c:pt>
                <c:pt idx="95">
                  <c:v>7.0894394702192898</c:v>
                </c:pt>
                <c:pt idx="96">
                  <c:v>6.1644871000654575</c:v>
                </c:pt>
                <c:pt idx="97">
                  <c:v>5.4013932282156247</c:v>
                </c:pt>
                <c:pt idx="98">
                  <c:v>5.4934694735264316</c:v>
                </c:pt>
              </c:numCache>
            </c:numRef>
          </c:val>
          <c:smooth val="0"/>
          <c:extLst xmlns:c16r2="http://schemas.microsoft.com/office/drawing/2015/06/chart">
            <c:ext xmlns:c16="http://schemas.microsoft.com/office/drawing/2014/chart" uri="{C3380CC4-5D6E-409C-BE32-E72D297353CC}">
              <c16:uniqueId val="{00000000-2BB8-4831-9226-006C67DF51C3}"/>
            </c:ext>
          </c:extLst>
        </c:ser>
        <c:ser>
          <c:idx val="1"/>
          <c:order val="1"/>
          <c:tx>
            <c:strRef>
              <c:f>'Chart 12'!$B$4</c:f>
              <c:strCache>
                <c:ptCount val="1"/>
                <c:pt idx="0">
                  <c:v>Non-food products (excluding fuel)</c:v>
                </c:pt>
              </c:strCache>
            </c:strRef>
          </c:tx>
          <c:marker>
            <c:symbol val="none"/>
          </c:marker>
          <c:cat>
            <c:numRef>
              <c:f>'Chart 12'!$C$2:$CW$2</c:f>
              <c:numCache>
                <c:formatCode>mmm\-yy</c:formatCode>
                <c:ptCount val="99"/>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pt idx="88">
                  <c:v>44682</c:v>
                </c:pt>
                <c:pt idx="89">
                  <c:v>44713</c:v>
                </c:pt>
                <c:pt idx="90">
                  <c:v>44743</c:v>
                </c:pt>
                <c:pt idx="91">
                  <c:v>44774</c:v>
                </c:pt>
                <c:pt idx="92">
                  <c:v>44805</c:v>
                </c:pt>
                <c:pt idx="93">
                  <c:v>44835</c:v>
                </c:pt>
                <c:pt idx="94">
                  <c:v>44866</c:v>
                </c:pt>
                <c:pt idx="95">
                  <c:v>44896</c:v>
                </c:pt>
                <c:pt idx="96">
                  <c:v>44927</c:v>
                </c:pt>
                <c:pt idx="97">
                  <c:v>44958</c:v>
                </c:pt>
                <c:pt idx="98">
                  <c:v>44986</c:v>
                </c:pt>
              </c:numCache>
            </c:numRef>
          </c:cat>
          <c:val>
            <c:numRef>
              <c:f>'Chart 12'!$C$4:$CW$4</c:f>
              <c:numCache>
                <c:formatCode>0.00</c:formatCode>
                <c:ptCount val="99"/>
                <c:pt idx="0">
                  <c:v>3.4580049619782756</c:v>
                </c:pt>
                <c:pt idx="1">
                  <c:v>5.412803654856944</c:v>
                </c:pt>
                <c:pt idx="2">
                  <c:v>6.4579476090823391</c:v>
                </c:pt>
                <c:pt idx="3">
                  <c:v>7.7017714292662021</c:v>
                </c:pt>
                <c:pt idx="4">
                  <c:v>7.625747878305944</c:v>
                </c:pt>
                <c:pt idx="5">
                  <c:v>7.9381957574925934</c:v>
                </c:pt>
                <c:pt idx="6">
                  <c:v>7.4161794102960812</c:v>
                </c:pt>
                <c:pt idx="7">
                  <c:v>7.4091426727345606</c:v>
                </c:pt>
                <c:pt idx="8">
                  <c:v>6.9949442870822338</c:v>
                </c:pt>
                <c:pt idx="9">
                  <c:v>6.5142401186738113</c:v>
                </c:pt>
                <c:pt idx="10">
                  <c:v>4.8297499881567063</c:v>
                </c:pt>
                <c:pt idx="11">
                  <c:v>3.9245070170447605</c:v>
                </c:pt>
                <c:pt idx="12">
                  <c:v>2.4237450155716544</c:v>
                </c:pt>
                <c:pt idx="13">
                  <c:v>0.32361670587894764</c:v>
                </c:pt>
                <c:pt idx="14">
                  <c:v>-1.1106774770981218</c:v>
                </c:pt>
                <c:pt idx="15">
                  <c:v>-2.4785079730092576</c:v>
                </c:pt>
                <c:pt idx="16">
                  <c:v>-3.1483784426868056</c:v>
                </c:pt>
                <c:pt idx="17">
                  <c:v>-2.4711432506688595</c:v>
                </c:pt>
                <c:pt idx="18">
                  <c:v>-2.6473925601462156</c:v>
                </c:pt>
                <c:pt idx="19">
                  <c:v>-3.0757025294402496</c:v>
                </c:pt>
                <c:pt idx="20">
                  <c:v>-3.4438574721515209</c:v>
                </c:pt>
                <c:pt idx="21">
                  <c:v>-3.2449620288016519</c:v>
                </c:pt>
                <c:pt idx="22">
                  <c:v>-3.122425057732201</c:v>
                </c:pt>
                <c:pt idx="23">
                  <c:v>-2.9539990222802857</c:v>
                </c:pt>
                <c:pt idx="24">
                  <c:v>-2.8654959298053058</c:v>
                </c:pt>
                <c:pt idx="25">
                  <c:v>-3.5873854241563663</c:v>
                </c:pt>
                <c:pt idx="26">
                  <c:v>-3.7719107856537306</c:v>
                </c:pt>
                <c:pt idx="27">
                  <c:v>-3.0726613250268855</c:v>
                </c:pt>
                <c:pt idx="28">
                  <c:v>-2.4660361177584917</c:v>
                </c:pt>
                <c:pt idx="29">
                  <c:v>-3.0429047493375094</c:v>
                </c:pt>
                <c:pt idx="30">
                  <c:v>-2.9343205387820177</c:v>
                </c:pt>
                <c:pt idx="31">
                  <c:v>-2.0072443816627441</c:v>
                </c:pt>
                <c:pt idx="32">
                  <c:v>-0.66074781088985901</c:v>
                </c:pt>
                <c:pt idx="33">
                  <c:v>0.28757204326224439</c:v>
                </c:pt>
                <c:pt idx="34">
                  <c:v>1.0278431039184284</c:v>
                </c:pt>
                <c:pt idx="35">
                  <c:v>1.7846704611598483</c:v>
                </c:pt>
                <c:pt idx="36">
                  <c:v>1.6408934518547653</c:v>
                </c:pt>
                <c:pt idx="37">
                  <c:v>2.7224861807526821</c:v>
                </c:pt>
                <c:pt idx="38">
                  <c:v>3.416711114198435</c:v>
                </c:pt>
                <c:pt idx="39">
                  <c:v>3.5527032471669173</c:v>
                </c:pt>
                <c:pt idx="40">
                  <c:v>3.6385469394837173</c:v>
                </c:pt>
                <c:pt idx="41">
                  <c:v>3.7319734624635288</c:v>
                </c:pt>
                <c:pt idx="42">
                  <c:v>3.7011864499191915</c:v>
                </c:pt>
                <c:pt idx="43">
                  <c:v>2.9501080087590736</c:v>
                </c:pt>
                <c:pt idx="44">
                  <c:v>1.8875324555800859</c:v>
                </c:pt>
                <c:pt idx="45">
                  <c:v>1.9699878224542999</c:v>
                </c:pt>
                <c:pt idx="46">
                  <c:v>1.9302634565063386</c:v>
                </c:pt>
                <c:pt idx="47">
                  <c:v>1.4862286767606037</c:v>
                </c:pt>
                <c:pt idx="48">
                  <c:v>1.4142771686436788</c:v>
                </c:pt>
                <c:pt idx="49">
                  <c:v>1.1316320056725289</c:v>
                </c:pt>
                <c:pt idx="50">
                  <c:v>1.4318268704041799</c:v>
                </c:pt>
                <c:pt idx="51">
                  <c:v>1.558256501899578</c:v>
                </c:pt>
                <c:pt idx="52">
                  <c:v>1.1565550496818418</c:v>
                </c:pt>
                <c:pt idx="53">
                  <c:v>1.1468275491775159</c:v>
                </c:pt>
                <c:pt idx="54">
                  <c:v>1.4719857560693868</c:v>
                </c:pt>
                <c:pt idx="55">
                  <c:v>1.9234415624222834</c:v>
                </c:pt>
                <c:pt idx="56">
                  <c:v>1.9941168659729982</c:v>
                </c:pt>
                <c:pt idx="57">
                  <c:v>0.87191145101157019</c:v>
                </c:pt>
                <c:pt idx="58">
                  <c:v>0.65373631078931282</c:v>
                </c:pt>
                <c:pt idx="59">
                  <c:v>0.99192111642089742</c:v>
                </c:pt>
                <c:pt idx="60">
                  <c:v>1.1467095274658732</c:v>
                </c:pt>
                <c:pt idx="61">
                  <c:v>1.4651826594302975</c:v>
                </c:pt>
                <c:pt idx="62">
                  <c:v>0.88847319303204131</c:v>
                </c:pt>
                <c:pt idx="63">
                  <c:v>1.7223411783412956</c:v>
                </c:pt>
                <c:pt idx="64">
                  <c:v>1.7448679999927776</c:v>
                </c:pt>
                <c:pt idx="65">
                  <c:v>1.6393543613617112</c:v>
                </c:pt>
                <c:pt idx="66">
                  <c:v>1.7208716675511084</c:v>
                </c:pt>
                <c:pt idx="67">
                  <c:v>1.6575595359734336</c:v>
                </c:pt>
                <c:pt idx="68">
                  <c:v>1.1371404099990627</c:v>
                </c:pt>
                <c:pt idx="69">
                  <c:v>0.93868694885918558</c:v>
                </c:pt>
                <c:pt idx="70">
                  <c:v>1.4383555813305122</c:v>
                </c:pt>
                <c:pt idx="71">
                  <c:v>3.5265960730049812</c:v>
                </c:pt>
                <c:pt idx="72">
                  <c:v>6.0878637987869126</c:v>
                </c:pt>
                <c:pt idx="73">
                  <c:v>7.5047144382558031</c:v>
                </c:pt>
                <c:pt idx="74">
                  <c:v>9.1115163090539966</c:v>
                </c:pt>
                <c:pt idx="75">
                  <c:v>8.2688111997573372</c:v>
                </c:pt>
                <c:pt idx="76">
                  <c:v>8.3547049342146238</c:v>
                </c:pt>
                <c:pt idx="77">
                  <c:v>8.5351289368368555</c:v>
                </c:pt>
                <c:pt idx="78">
                  <c:v>8.4020124899800948</c:v>
                </c:pt>
                <c:pt idx="79">
                  <c:v>8.9696554269304869</c:v>
                </c:pt>
                <c:pt idx="80">
                  <c:v>9.8247019400071736</c:v>
                </c:pt>
                <c:pt idx="81">
                  <c:v>9.4447835516685501</c:v>
                </c:pt>
                <c:pt idx="82">
                  <c:v>9.4053729618004667</c:v>
                </c:pt>
                <c:pt idx="83">
                  <c:v>7.9229270057762307</c:v>
                </c:pt>
                <c:pt idx="84">
                  <c:v>5.916236502225857</c:v>
                </c:pt>
                <c:pt idx="85">
                  <c:v>4.8556204951695889</c:v>
                </c:pt>
                <c:pt idx="86">
                  <c:v>4.3848457057470682</c:v>
                </c:pt>
                <c:pt idx="87">
                  <c:v>4.8284750098834337</c:v>
                </c:pt>
                <c:pt idx="88">
                  <c:v>5.490008691407894</c:v>
                </c:pt>
                <c:pt idx="89">
                  <c:v>6.6486102352366601</c:v>
                </c:pt>
                <c:pt idx="90">
                  <c:v>8.2040964550583482</c:v>
                </c:pt>
                <c:pt idx="91">
                  <c:v>8.6328849097841101</c:v>
                </c:pt>
                <c:pt idx="92">
                  <c:v>8.5808416648395678</c:v>
                </c:pt>
                <c:pt idx="93">
                  <c:v>8.5645709963189489</c:v>
                </c:pt>
                <c:pt idx="94">
                  <c:v>8.7810092861470395</c:v>
                </c:pt>
                <c:pt idx="95">
                  <c:v>8.969827776090284</c:v>
                </c:pt>
                <c:pt idx="96">
                  <c:v>8.8726664643560014</c:v>
                </c:pt>
                <c:pt idx="97">
                  <c:v>8.7631488872185628</c:v>
                </c:pt>
                <c:pt idx="98">
                  <c:v>8.2963527715854184</c:v>
                </c:pt>
              </c:numCache>
            </c:numRef>
          </c:val>
          <c:smooth val="0"/>
          <c:extLst xmlns:c16r2="http://schemas.microsoft.com/office/drawing/2015/06/chart">
            <c:ext xmlns:c16="http://schemas.microsoft.com/office/drawing/2014/chart" uri="{C3380CC4-5D6E-409C-BE32-E72D297353CC}">
              <c16:uniqueId val="{00000001-2BB8-4831-9226-006C67DF51C3}"/>
            </c:ext>
          </c:extLst>
        </c:ser>
        <c:ser>
          <c:idx val="2"/>
          <c:order val="2"/>
          <c:tx>
            <c:strRef>
              <c:f>'Chart 12'!$B$5</c:f>
              <c:strCache>
                <c:ptCount val="1"/>
                <c:pt idx="0">
                  <c:v>Non-regulated services</c:v>
                </c:pt>
              </c:strCache>
            </c:strRef>
          </c:tx>
          <c:marker>
            <c:symbol val="none"/>
          </c:marker>
          <c:cat>
            <c:numRef>
              <c:f>'Chart 12'!$C$2:$CW$2</c:f>
              <c:numCache>
                <c:formatCode>mmm\-yy</c:formatCode>
                <c:ptCount val="99"/>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pt idx="88">
                  <c:v>44682</c:v>
                </c:pt>
                <c:pt idx="89">
                  <c:v>44713</c:v>
                </c:pt>
                <c:pt idx="90">
                  <c:v>44743</c:v>
                </c:pt>
                <c:pt idx="91">
                  <c:v>44774</c:v>
                </c:pt>
                <c:pt idx="92">
                  <c:v>44805</c:v>
                </c:pt>
                <c:pt idx="93">
                  <c:v>44835</c:v>
                </c:pt>
                <c:pt idx="94">
                  <c:v>44866</c:v>
                </c:pt>
                <c:pt idx="95">
                  <c:v>44896</c:v>
                </c:pt>
                <c:pt idx="96">
                  <c:v>44927</c:v>
                </c:pt>
                <c:pt idx="97">
                  <c:v>44958</c:v>
                </c:pt>
                <c:pt idx="98">
                  <c:v>44986</c:v>
                </c:pt>
              </c:numCache>
            </c:numRef>
          </c:cat>
          <c:val>
            <c:numRef>
              <c:f>'Chart 12'!$C$5:$CW$5</c:f>
              <c:numCache>
                <c:formatCode>0.00</c:formatCode>
                <c:ptCount val="99"/>
                <c:pt idx="0">
                  <c:v>3.8611518919104526</c:v>
                </c:pt>
                <c:pt idx="1">
                  <c:v>6.0465721966827459</c:v>
                </c:pt>
                <c:pt idx="2">
                  <c:v>6.1379162180384128</c:v>
                </c:pt>
                <c:pt idx="3">
                  <c:v>6.1024642748073177</c:v>
                </c:pt>
                <c:pt idx="4">
                  <c:v>6.8959385772967607</c:v>
                </c:pt>
                <c:pt idx="5">
                  <c:v>7.607198796271561</c:v>
                </c:pt>
                <c:pt idx="6">
                  <c:v>6.2299483841487699</c:v>
                </c:pt>
                <c:pt idx="7">
                  <c:v>5.694932619386222</c:v>
                </c:pt>
                <c:pt idx="8">
                  <c:v>5.3030042801567134</c:v>
                </c:pt>
                <c:pt idx="9">
                  <c:v>5.72373836126539</c:v>
                </c:pt>
                <c:pt idx="10">
                  <c:v>6.1488520326448963</c:v>
                </c:pt>
                <c:pt idx="11">
                  <c:v>4.1556499325817953</c:v>
                </c:pt>
                <c:pt idx="12">
                  <c:v>3.7280086467460904</c:v>
                </c:pt>
                <c:pt idx="13">
                  <c:v>3.6310971980980895</c:v>
                </c:pt>
                <c:pt idx="14">
                  <c:v>3.095662106957235</c:v>
                </c:pt>
                <c:pt idx="15">
                  <c:v>3.2627994905362243</c:v>
                </c:pt>
                <c:pt idx="16">
                  <c:v>2.9845754747700965</c:v>
                </c:pt>
                <c:pt idx="17">
                  <c:v>2.7881940509922032</c:v>
                </c:pt>
                <c:pt idx="18">
                  <c:v>2.7717918061109827</c:v>
                </c:pt>
                <c:pt idx="19">
                  <c:v>1.8978941402441905</c:v>
                </c:pt>
                <c:pt idx="20">
                  <c:v>1.6417542317534384</c:v>
                </c:pt>
                <c:pt idx="21">
                  <c:v>1.2340742658285961</c:v>
                </c:pt>
                <c:pt idx="22">
                  <c:v>0.68283144425105036</c:v>
                </c:pt>
                <c:pt idx="23">
                  <c:v>1.4790577180910986</c:v>
                </c:pt>
                <c:pt idx="24">
                  <c:v>0.76324486701477667</c:v>
                </c:pt>
                <c:pt idx="25">
                  <c:v>0.47262287298823935</c:v>
                </c:pt>
                <c:pt idx="26">
                  <c:v>0.8404067577352663</c:v>
                </c:pt>
                <c:pt idx="27">
                  <c:v>0.94083602918881581</c:v>
                </c:pt>
                <c:pt idx="28">
                  <c:v>1.5220777102114056</c:v>
                </c:pt>
                <c:pt idx="29">
                  <c:v>1.73403677116724</c:v>
                </c:pt>
                <c:pt idx="30">
                  <c:v>2.238362849766844</c:v>
                </c:pt>
                <c:pt idx="31">
                  <c:v>3.7823897585251842</c:v>
                </c:pt>
                <c:pt idx="32">
                  <c:v>3.1207924124844908</c:v>
                </c:pt>
                <c:pt idx="33">
                  <c:v>2.0339988796567212</c:v>
                </c:pt>
                <c:pt idx="34">
                  <c:v>3.3400427292174584</c:v>
                </c:pt>
                <c:pt idx="35">
                  <c:v>2.6869210349198767</c:v>
                </c:pt>
                <c:pt idx="36">
                  <c:v>3.3063918580616587</c:v>
                </c:pt>
                <c:pt idx="37">
                  <c:v>3.6662656205782156</c:v>
                </c:pt>
                <c:pt idx="38">
                  <c:v>3.8123646753248011</c:v>
                </c:pt>
                <c:pt idx="39">
                  <c:v>3.7228635771404441</c:v>
                </c:pt>
                <c:pt idx="40">
                  <c:v>3.4513604864652194</c:v>
                </c:pt>
                <c:pt idx="41">
                  <c:v>2.7901347750090508</c:v>
                </c:pt>
                <c:pt idx="42">
                  <c:v>2.8360429529604545</c:v>
                </c:pt>
                <c:pt idx="43">
                  <c:v>1.8932853850963909</c:v>
                </c:pt>
                <c:pt idx="44">
                  <c:v>1.8753972308749951</c:v>
                </c:pt>
                <c:pt idx="45">
                  <c:v>2.2131378624278994</c:v>
                </c:pt>
                <c:pt idx="46">
                  <c:v>1.668585870555475</c:v>
                </c:pt>
                <c:pt idx="47">
                  <c:v>1.8096787893945816</c:v>
                </c:pt>
                <c:pt idx="48">
                  <c:v>1.399891317436726</c:v>
                </c:pt>
                <c:pt idx="49">
                  <c:v>1.0368104027123053</c:v>
                </c:pt>
                <c:pt idx="50">
                  <c:v>0.33321595638587098</c:v>
                </c:pt>
                <c:pt idx="51">
                  <c:v>0.12135318780852344</c:v>
                </c:pt>
                <c:pt idx="52">
                  <c:v>-4.3005725777362613E-2</c:v>
                </c:pt>
                <c:pt idx="53">
                  <c:v>0.24202226427271967</c:v>
                </c:pt>
                <c:pt idx="54">
                  <c:v>0.33870743570902562</c:v>
                </c:pt>
                <c:pt idx="55">
                  <c:v>0.41124418962807852</c:v>
                </c:pt>
                <c:pt idx="56">
                  <c:v>1.3673386026539163</c:v>
                </c:pt>
                <c:pt idx="57">
                  <c:v>2.0278785759856959</c:v>
                </c:pt>
                <c:pt idx="58">
                  <c:v>1.7890407847986012</c:v>
                </c:pt>
                <c:pt idx="59">
                  <c:v>1.7408565361106696</c:v>
                </c:pt>
                <c:pt idx="60">
                  <c:v>1.7937334430271079</c:v>
                </c:pt>
                <c:pt idx="61">
                  <c:v>1.4683491455214721</c:v>
                </c:pt>
                <c:pt idx="62">
                  <c:v>1.2744740474224869</c:v>
                </c:pt>
                <c:pt idx="63">
                  <c:v>0.99414845823947928</c:v>
                </c:pt>
                <c:pt idx="64">
                  <c:v>0.80301910145594491</c:v>
                </c:pt>
                <c:pt idx="65">
                  <c:v>1.0866598857826091</c:v>
                </c:pt>
                <c:pt idx="66">
                  <c:v>1.3169862854482091</c:v>
                </c:pt>
                <c:pt idx="67">
                  <c:v>1.3797348538627858</c:v>
                </c:pt>
                <c:pt idx="68">
                  <c:v>1.6355999318416394</c:v>
                </c:pt>
                <c:pt idx="69">
                  <c:v>1.5950692958607959</c:v>
                </c:pt>
                <c:pt idx="70">
                  <c:v>1.8671240932438167</c:v>
                </c:pt>
                <c:pt idx="71">
                  <c:v>2.1215803010802716</c:v>
                </c:pt>
                <c:pt idx="72">
                  <c:v>2.3131861056506153</c:v>
                </c:pt>
                <c:pt idx="73">
                  <c:v>2.7380429371868189</c:v>
                </c:pt>
                <c:pt idx="74">
                  <c:v>3.2411366746006394</c:v>
                </c:pt>
                <c:pt idx="75">
                  <c:v>3.4527089306429986</c:v>
                </c:pt>
                <c:pt idx="76">
                  <c:v>3.6839583667454718</c:v>
                </c:pt>
                <c:pt idx="77">
                  <c:v>3.4856903283644129</c:v>
                </c:pt>
                <c:pt idx="78">
                  <c:v>2.8931732257475318</c:v>
                </c:pt>
                <c:pt idx="79">
                  <c:v>2.7977396009851248</c:v>
                </c:pt>
                <c:pt idx="80">
                  <c:v>2.3204468451492062</c:v>
                </c:pt>
                <c:pt idx="81">
                  <c:v>2.4461421793542399</c:v>
                </c:pt>
                <c:pt idx="82">
                  <c:v>2.6917658849789916</c:v>
                </c:pt>
                <c:pt idx="83">
                  <c:v>2.5854317328613661</c:v>
                </c:pt>
                <c:pt idx="84">
                  <c:v>2.0543966764124235</c:v>
                </c:pt>
                <c:pt idx="85">
                  <c:v>2.147248318227895</c:v>
                </c:pt>
                <c:pt idx="86">
                  <c:v>3.0433106871994937</c:v>
                </c:pt>
                <c:pt idx="87">
                  <c:v>3.8119392175732543</c:v>
                </c:pt>
                <c:pt idx="88">
                  <c:v>4.8457680834823122</c:v>
                </c:pt>
                <c:pt idx="89">
                  <c:v>5.5813056812097983</c:v>
                </c:pt>
                <c:pt idx="90">
                  <c:v>6.4679541280815869</c:v>
                </c:pt>
                <c:pt idx="91">
                  <c:v>7.0057854048853869</c:v>
                </c:pt>
                <c:pt idx="92">
                  <c:v>8.6759574788094938</c:v>
                </c:pt>
                <c:pt idx="93">
                  <c:v>9.1904721798775029</c:v>
                </c:pt>
                <c:pt idx="94">
                  <c:v>8.9866547096629716</c:v>
                </c:pt>
                <c:pt idx="95">
                  <c:v>8.9423648482413114</c:v>
                </c:pt>
                <c:pt idx="96">
                  <c:v>9.5113707624815618</c:v>
                </c:pt>
                <c:pt idx="97">
                  <c:v>9.7154949047713899</c:v>
                </c:pt>
                <c:pt idx="98">
                  <c:v>9.040787902646926</c:v>
                </c:pt>
              </c:numCache>
            </c:numRef>
          </c:val>
          <c:smooth val="0"/>
          <c:extLst xmlns:c16r2="http://schemas.microsoft.com/office/drawing/2015/06/chart">
            <c:ext xmlns:c16="http://schemas.microsoft.com/office/drawing/2014/chart" uri="{C3380CC4-5D6E-409C-BE32-E72D297353CC}">
              <c16:uniqueId val="{00000002-2BB8-4831-9226-006C67DF51C3}"/>
            </c:ext>
          </c:extLst>
        </c:ser>
        <c:ser>
          <c:idx val="3"/>
          <c:order val="3"/>
          <c:tx>
            <c:strRef>
              <c:f>'Chart 12'!$B$6</c:f>
              <c:strCache>
                <c:ptCount val="1"/>
                <c:pt idx="0">
                  <c:v>Imported food products</c:v>
                </c:pt>
              </c:strCache>
            </c:strRef>
          </c:tx>
          <c:marker>
            <c:symbol val="none"/>
          </c:marker>
          <c:cat>
            <c:numRef>
              <c:f>'Chart 12'!$C$2:$CW$2</c:f>
              <c:numCache>
                <c:formatCode>mmm\-yy</c:formatCode>
                <c:ptCount val="99"/>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pt idx="88">
                  <c:v>44682</c:v>
                </c:pt>
                <c:pt idx="89">
                  <c:v>44713</c:v>
                </c:pt>
                <c:pt idx="90">
                  <c:v>44743</c:v>
                </c:pt>
                <c:pt idx="91">
                  <c:v>44774</c:v>
                </c:pt>
                <c:pt idx="92">
                  <c:v>44805</c:v>
                </c:pt>
                <c:pt idx="93">
                  <c:v>44835</c:v>
                </c:pt>
                <c:pt idx="94">
                  <c:v>44866</c:v>
                </c:pt>
                <c:pt idx="95">
                  <c:v>44896</c:v>
                </c:pt>
                <c:pt idx="96">
                  <c:v>44927</c:v>
                </c:pt>
                <c:pt idx="97">
                  <c:v>44958</c:v>
                </c:pt>
                <c:pt idx="98">
                  <c:v>44986</c:v>
                </c:pt>
              </c:numCache>
            </c:numRef>
          </c:cat>
          <c:val>
            <c:numRef>
              <c:f>'Chart 12'!$C$6:$CW$6</c:f>
              <c:numCache>
                <c:formatCode>0.00</c:formatCode>
                <c:ptCount val="99"/>
                <c:pt idx="0">
                  <c:v>9.5362082446502683</c:v>
                </c:pt>
                <c:pt idx="1">
                  <c:v>9.2259800660767297</c:v>
                </c:pt>
                <c:pt idx="2">
                  <c:v>7.8664691578652395</c:v>
                </c:pt>
                <c:pt idx="3">
                  <c:v>6.4607775086632984</c:v>
                </c:pt>
                <c:pt idx="4">
                  <c:v>6.0409460516160323</c:v>
                </c:pt>
                <c:pt idx="5">
                  <c:v>5.3614099459693421</c:v>
                </c:pt>
                <c:pt idx="6">
                  <c:v>4.495705395381151</c:v>
                </c:pt>
                <c:pt idx="7">
                  <c:v>4.0207751878170228</c:v>
                </c:pt>
                <c:pt idx="8">
                  <c:v>3.5532054875458101</c:v>
                </c:pt>
                <c:pt idx="9">
                  <c:v>3.4693751404149822</c:v>
                </c:pt>
                <c:pt idx="10">
                  <c:v>3.0725511812196515</c:v>
                </c:pt>
                <c:pt idx="11">
                  <c:v>-1.8268530676343886</c:v>
                </c:pt>
                <c:pt idx="12">
                  <c:v>-5.4469827589882129</c:v>
                </c:pt>
                <c:pt idx="13">
                  <c:v>-5.9898759762769345</c:v>
                </c:pt>
                <c:pt idx="14">
                  <c:v>-4.8703393090444251</c:v>
                </c:pt>
                <c:pt idx="15">
                  <c:v>-3.5880873315543198</c:v>
                </c:pt>
                <c:pt idx="16">
                  <c:v>-3.0569508197884687</c:v>
                </c:pt>
                <c:pt idx="17">
                  <c:v>-3.1006452703850442</c:v>
                </c:pt>
                <c:pt idx="18">
                  <c:v>-2.9555393282417128</c:v>
                </c:pt>
                <c:pt idx="19">
                  <c:v>-2.7507514860865712</c:v>
                </c:pt>
                <c:pt idx="20">
                  <c:v>-2.1871839752905231</c:v>
                </c:pt>
                <c:pt idx="21">
                  <c:v>-2.0151050227301681</c:v>
                </c:pt>
                <c:pt idx="22">
                  <c:v>-1.5924206378998207</c:v>
                </c:pt>
                <c:pt idx="23">
                  <c:v>-1.4835675278433769</c:v>
                </c:pt>
                <c:pt idx="24">
                  <c:v>-1.3072442545778244</c:v>
                </c:pt>
                <c:pt idx="25">
                  <c:v>0.2846841529776043</c:v>
                </c:pt>
                <c:pt idx="26">
                  <c:v>0.5812706955850615</c:v>
                </c:pt>
                <c:pt idx="27">
                  <c:v>0.79490067930024111</c:v>
                </c:pt>
                <c:pt idx="28">
                  <c:v>0.54783993842208645</c:v>
                </c:pt>
                <c:pt idx="29">
                  <c:v>0.92117107693354683</c:v>
                </c:pt>
                <c:pt idx="30">
                  <c:v>1.1755406075838408</c:v>
                </c:pt>
                <c:pt idx="31">
                  <c:v>1.3837802369504999</c:v>
                </c:pt>
                <c:pt idx="32">
                  <c:v>1.532840360282492</c:v>
                </c:pt>
                <c:pt idx="33">
                  <c:v>2.4338842525988014</c:v>
                </c:pt>
                <c:pt idx="34">
                  <c:v>2.4688811450647989</c:v>
                </c:pt>
                <c:pt idx="35">
                  <c:v>2.0789083295659054</c:v>
                </c:pt>
                <c:pt idx="36">
                  <c:v>1.6808902601415383</c:v>
                </c:pt>
                <c:pt idx="37">
                  <c:v>1.5850588827845939</c:v>
                </c:pt>
                <c:pt idx="38">
                  <c:v>1.6821723321649671</c:v>
                </c:pt>
                <c:pt idx="39">
                  <c:v>1.5331519097426423</c:v>
                </c:pt>
                <c:pt idx="40">
                  <c:v>1.419550515677301</c:v>
                </c:pt>
                <c:pt idx="41">
                  <c:v>1.3875585423518686</c:v>
                </c:pt>
                <c:pt idx="42">
                  <c:v>1.0701268513504232</c:v>
                </c:pt>
                <c:pt idx="43">
                  <c:v>1.1513122824692488</c:v>
                </c:pt>
                <c:pt idx="44">
                  <c:v>1.1460556301579317</c:v>
                </c:pt>
                <c:pt idx="45">
                  <c:v>0.16317385572952503</c:v>
                </c:pt>
                <c:pt idx="46">
                  <c:v>-8.8234173191793275E-2</c:v>
                </c:pt>
                <c:pt idx="47">
                  <c:v>0.58021575468973197</c:v>
                </c:pt>
                <c:pt idx="48">
                  <c:v>1.0255543621811256</c:v>
                </c:pt>
                <c:pt idx="49">
                  <c:v>1.6399507681882994</c:v>
                </c:pt>
                <c:pt idx="50">
                  <c:v>1.873034029164927</c:v>
                </c:pt>
                <c:pt idx="51">
                  <c:v>1.9739498695961828</c:v>
                </c:pt>
                <c:pt idx="52">
                  <c:v>1.9518405299953372</c:v>
                </c:pt>
                <c:pt idx="53">
                  <c:v>1.9043052358247508</c:v>
                </c:pt>
                <c:pt idx="54">
                  <c:v>1.8921420913531506</c:v>
                </c:pt>
                <c:pt idx="55">
                  <c:v>1.6650028330651878</c:v>
                </c:pt>
                <c:pt idx="56">
                  <c:v>1.1137941447047837</c:v>
                </c:pt>
                <c:pt idx="57">
                  <c:v>1.1943370355489265</c:v>
                </c:pt>
                <c:pt idx="58">
                  <c:v>1.3166070163418908</c:v>
                </c:pt>
                <c:pt idx="59">
                  <c:v>1.1556388828376782</c:v>
                </c:pt>
                <c:pt idx="60">
                  <c:v>0.92163172256360326</c:v>
                </c:pt>
                <c:pt idx="61">
                  <c:v>0.49553950047993567</c:v>
                </c:pt>
                <c:pt idx="62">
                  <c:v>0.32502277483872888</c:v>
                </c:pt>
                <c:pt idx="63">
                  <c:v>2.425768126908693</c:v>
                </c:pt>
                <c:pt idx="64">
                  <c:v>2.7020319009825755</c:v>
                </c:pt>
                <c:pt idx="65">
                  <c:v>2.4363537919649332</c:v>
                </c:pt>
                <c:pt idx="66">
                  <c:v>2.5386524331255202</c:v>
                </c:pt>
                <c:pt idx="67">
                  <c:v>2.6007211055020747</c:v>
                </c:pt>
                <c:pt idx="68">
                  <c:v>3.5190695169736301</c:v>
                </c:pt>
                <c:pt idx="69">
                  <c:v>4.4653485925625347</c:v>
                </c:pt>
                <c:pt idx="70">
                  <c:v>4.9895640493011939</c:v>
                </c:pt>
                <c:pt idx="71">
                  <c:v>8.8874314927143132</c:v>
                </c:pt>
                <c:pt idx="72">
                  <c:v>10.321668497184277</c:v>
                </c:pt>
                <c:pt idx="73">
                  <c:v>11.520377819945196</c:v>
                </c:pt>
                <c:pt idx="74">
                  <c:v>12.967611213146</c:v>
                </c:pt>
                <c:pt idx="75">
                  <c:v>12.467037721950788</c:v>
                </c:pt>
                <c:pt idx="76">
                  <c:v>13.524750364650572</c:v>
                </c:pt>
                <c:pt idx="77">
                  <c:v>14.18270303065141</c:v>
                </c:pt>
                <c:pt idx="78">
                  <c:v>13.957990256166667</c:v>
                </c:pt>
                <c:pt idx="79">
                  <c:v>13.4322530185852</c:v>
                </c:pt>
                <c:pt idx="80">
                  <c:v>13.278412609690918</c:v>
                </c:pt>
                <c:pt idx="81">
                  <c:v>12.999053007941995</c:v>
                </c:pt>
                <c:pt idx="82">
                  <c:v>14.110304129674915</c:v>
                </c:pt>
                <c:pt idx="83">
                  <c:v>11.178618981419589</c:v>
                </c:pt>
                <c:pt idx="84">
                  <c:v>10.652256897988337</c:v>
                </c:pt>
                <c:pt idx="85">
                  <c:v>9.5609733473310996</c:v>
                </c:pt>
                <c:pt idx="86">
                  <c:v>11.797482570489819</c:v>
                </c:pt>
                <c:pt idx="87">
                  <c:v>12.580951326481468</c:v>
                </c:pt>
                <c:pt idx="88">
                  <c:v>12.261688451384828</c:v>
                </c:pt>
                <c:pt idx="89">
                  <c:v>14.43942339839559</c:v>
                </c:pt>
                <c:pt idx="90">
                  <c:v>15.175880833334944</c:v>
                </c:pt>
                <c:pt idx="91">
                  <c:v>15.275238419971359</c:v>
                </c:pt>
                <c:pt idx="92">
                  <c:v>14.697018732607219</c:v>
                </c:pt>
                <c:pt idx="93">
                  <c:v>14.019337168679584</c:v>
                </c:pt>
                <c:pt idx="94">
                  <c:v>12.274396189813714</c:v>
                </c:pt>
                <c:pt idx="95">
                  <c:v>11.063975077175343</c:v>
                </c:pt>
                <c:pt idx="96">
                  <c:v>10.296351855386462</c:v>
                </c:pt>
                <c:pt idx="97">
                  <c:v>9.2540420063555615</c:v>
                </c:pt>
                <c:pt idx="98">
                  <c:v>5.1866446020652575</c:v>
                </c:pt>
              </c:numCache>
            </c:numRef>
          </c:val>
          <c:smooth val="0"/>
          <c:extLst xmlns:c16r2="http://schemas.microsoft.com/office/drawing/2015/06/chart">
            <c:ext xmlns:c16="http://schemas.microsoft.com/office/drawing/2014/chart" uri="{C3380CC4-5D6E-409C-BE32-E72D297353CC}">
              <c16:uniqueId val="{00000000-9710-4712-9343-869910B6589D}"/>
            </c:ext>
          </c:extLst>
        </c:ser>
        <c:dLbls>
          <c:showLegendKey val="0"/>
          <c:showVal val="0"/>
          <c:showCatName val="0"/>
          <c:showSerName val="0"/>
          <c:showPercent val="0"/>
          <c:showBubbleSize val="0"/>
        </c:dLbls>
        <c:smooth val="0"/>
        <c:axId val="476966144"/>
        <c:axId val="476967320"/>
      </c:lineChart>
      <c:dateAx>
        <c:axId val="476966144"/>
        <c:scaling>
          <c:orientation val="minMax"/>
        </c:scaling>
        <c:delete val="0"/>
        <c:axPos val="b"/>
        <c:numFmt formatCode="[$-42B]\ mmm\ yyyy;@" sourceLinked="0"/>
        <c:majorTickMark val="out"/>
        <c:minorTickMark val="none"/>
        <c:tickLblPos val="low"/>
        <c:spPr>
          <a:noFill/>
          <a:ln w="6350"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6967320"/>
        <c:crosses val="autoZero"/>
        <c:auto val="1"/>
        <c:lblOffset val="100"/>
        <c:baseTimeUnit val="months"/>
        <c:majorUnit val="4"/>
        <c:majorTimeUnit val="months"/>
        <c:minorUnit val="1"/>
      </c:dateAx>
      <c:valAx>
        <c:axId val="476967320"/>
        <c:scaling>
          <c:orientation val="minMax"/>
          <c:max val="20"/>
          <c:min val="-5"/>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6966144"/>
        <c:crosses val="autoZero"/>
        <c:crossBetween val="between"/>
      </c:valAx>
      <c:spPr>
        <a:noFill/>
        <a:ln>
          <a:noFill/>
        </a:ln>
        <a:effectLst/>
      </c:spPr>
    </c:plotArea>
    <c:legend>
      <c:legendPos val="b"/>
      <c:layout>
        <c:manualLayout>
          <c:xMode val="edge"/>
          <c:yMode val="edge"/>
          <c:x val="3.0114701024783696E-3"/>
          <c:y val="0.87424344084532035"/>
          <c:w val="0.95348604151753769"/>
          <c:h val="0.12575684497002451"/>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20324759327223E-2"/>
          <c:y val="7.4249071886601417E-2"/>
          <c:w val="0.90028478282702751"/>
          <c:h val="0.64603867648504787"/>
        </c:manualLayout>
      </c:layout>
      <c:lineChart>
        <c:grouping val="standard"/>
        <c:varyColors val="0"/>
        <c:ser>
          <c:idx val="0"/>
          <c:order val="0"/>
          <c:tx>
            <c:strRef>
              <c:f>'Chart 13'!$B$3</c:f>
              <c:strCache>
                <c:ptCount val="1"/>
                <c:pt idx="0">
                  <c:v>Non-food products (including fuel)</c:v>
                </c:pt>
              </c:strCache>
            </c:strRef>
          </c:tx>
          <c:marker>
            <c:symbol val="none"/>
          </c:marker>
          <c:cat>
            <c:strRef>
              <c:f>'Chart 13'!$C$2:$AI$2</c:f>
              <c:strCache>
                <c:ptCount val="33"/>
                <c:pt idx="0">
                  <c:v>2015/1</c:v>
                </c:pt>
                <c:pt idx="1">
                  <c:v>2015/2</c:v>
                </c:pt>
                <c:pt idx="2">
                  <c:v>2015/3</c:v>
                </c:pt>
                <c:pt idx="3">
                  <c:v>2015/4</c:v>
                </c:pt>
                <c:pt idx="4">
                  <c:v>2016/1</c:v>
                </c:pt>
                <c:pt idx="5">
                  <c:v>2016/2</c:v>
                </c:pt>
                <c:pt idx="6">
                  <c:v>2016/3</c:v>
                </c:pt>
                <c:pt idx="7">
                  <c:v>2016/4</c:v>
                </c:pt>
                <c:pt idx="8">
                  <c:v>2017/1</c:v>
                </c:pt>
                <c:pt idx="9">
                  <c:v>2017/2</c:v>
                </c:pt>
                <c:pt idx="10">
                  <c:v>2017/3</c:v>
                </c:pt>
                <c:pt idx="11">
                  <c:v>2017/4</c:v>
                </c:pt>
                <c:pt idx="12">
                  <c:v>2018/1</c:v>
                </c:pt>
                <c:pt idx="13">
                  <c:v>2018/2</c:v>
                </c:pt>
                <c:pt idx="14">
                  <c:v>2018/3</c:v>
                </c:pt>
                <c:pt idx="15">
                  <c:v>2018/4</c:v>
                </c:pt>
                <c:pt idx="16">
                  <c:v>2019/1</c:v>
                </c:pt>
                <c:pt idx="17">
                  <c:v>2019/2</c:v>
                </c:pt>
                <c:pt idx="18">
                  <c:v>2019/3</c:v>
                </c:pt>
                <c:pt idx="19">
                  <c:v>2019/4</c:v>
                </c:pt>
                <c:pt idx="20">
                  <c:v>2020/1</c:v>
                </c:pt>
                <c:pt idx="21">
                  <c:v>2020/2</c:v>
                </c:pt>
                <c:pt idx="22">
                  <c:v>2020/3</c:v>
                </c:pt>
                <c:pt idx="23">
                  <c:v>2020/4</c:v>
                </c:pt>
                <c:pt idx="24">
                  <c:v>2021/1</c:v>
                </c:pt>
                <c:pt idx="25">
                  <c:v>2021/2</c:v>
                </c:pt>
                <c:pt idx="26">
                  <c:v>2021/3</c:v>
                </c:pt>
                <c:pt idx="27">
                  <c:v>2021/4</c:v>
                </c:pt>
                <c:pt idx="28">
                  <c:v>2022/1</c:v>
                </c:pt>
                <c:pt idx="29">
                  <c:v>2022/2</c:v>
                </c:pt>
                <c:pt idx="30">
                  <c:v>2022/3</c:v>
                </c:pt>
                <c:pt idx="31">
                  <c:v>2022/4</c:v>
                </c:pt>
                <c:pt idx="32">
                  <c:v>2023/1</c:v>
                </c:pt>
              </c:strCache>
            </c:strRef>
          </c:cat>
          <c:val>
            <c:numRef>
              <c:f>'Chart 13'!$C$3:$AI$3</c:f>
              <c:numCache>
                <c:formatCode>0.0</c:formatCode>
                <c:ptCount val="33"/>
                <c:pt idx="0">
                  <c:v>11.138901196850895</c:v>
                </c:pt>
                <c:pt idx="1">
                  <c:v>8.3856588830724377</c:v>
                </c:pt>
                <c:pt idx="2">
                  <c:v>-4.4206746573769351</c:v>
                </c:pt>
                <c:pt idx="3">
                  <c:v>3.0814907684195987</c:v>
                </c:pt>
                <c:pt idx="4">
                  <c:v>-6.6800250282681191</c:v>
                </c:pt>
                <c:pt idx="5">
                  <c:v>-4.1064078909481623</c:v>
                </c:pt>
                <c:pt idx="6">
                  <c:v>-5.9345993589560635</c:v>
                </c:pt>
                <c:pt idx="7">
                  <c:v>2.4768828338739581</c:v>
                </c:pt>
                <c:pt idx="8">
                  <c:v>-6.388454209381166</c:v>
                </c:pt>
                <c:pt idx="9">
                  <c:v>-1.0621448364574348</c:v>
                </c:pt>
                <c:pt idx="10">
                  <c:v>-2.0355988006742791</c:v>
                </c:pt>
                <c:pt idx="11">
                  <c:v>13.040751218800949</c:v>
                </c:pt>
                <c:pt idx="12">
                  <c:v>7.6596169603392923</c:v>
                </c:pt>
                <c:pt idx="13">
                  <c:v>1.7832312807620383</c:v>
                </c:pt>
                <c:pt idx="14">
                  <c:v>-3.4742153264179478</c:v>
                </c:pt>
                <c:pt idx="15">
                  <c:v>8.2057187223900883</c:v>
                </c:pt>
                <c:pt idx="16">
                  <c:v>-3.3405952799026295</c:v>
                </c:pt>
                <c:pt idx="17">
                  <c:v>5.4360642427963057</c:v>
                </c:pt>
                <c:pt idx="18">
                  <c:v>-1.3870488728819055</c:v>
                </c:pt>
                <c:pt idx="19">
                  <c:v>4.0796898833947353</c:v>
                </c:pt>
                <c:pt idx="20">
                  <c:v>-1.4939133574487187</c:v>
                </c:pt>
                <c:pt idx="21">
                  <c:v>4.5458060840530834E-2</c:v>
                </c:pt>
                <c:pt idx="22">
                  <c:v>-1.1485260283453727</c:v>
                </c:pt>
                <c:pt idx="23">
                  <c:v>9.2622198512518139</c:v>
                </c:pt>
                <c:pt idx="24">
                  <c:v>18.89778453775665</c:v>
                </c:pt>
                <c:pt idx="25">
                  <c:v>8.1468479000911884</c:v>
                </c:pt>
                <c:pt idx="26">
                  <c:v>1.22421995326755</c:v>
                </c:pt>
                <c:pt idx="27">
                  <c:v>7.5130927919320811</c:v>
                </c:pt>
                <c:pt idx="28">
                  <c:v>4.5485918589849916</c:v>
                </c:pt>
                <c:pt idx="29">
                  <c:v>13.400186081008655</c:v>
                </c:pt>
                <c:pt idx="30">
                  <c:v>6.4437385790016606</c:v>
                </c:pt>
                <c:pt idx="31">
                  <c:v>5.1805392088558051</c:v>
                </c:pt>
                <c:pt idx="32">
                  <c:v>-2.5926102683912404</c:v>
                </c:pt>
              </c:numCache>
            </c:numRef>
          </c:val>
          <c:smooth val="0"/>
          <c:extLst xmlns:c16r2="http://schemas.microsoft.com/office/drawing/2015/06/chart">
            <c:ext xmlns:c16="http://schemas.microsoft.com/office/drawing/2014/chart" uri="{C3380CC4-5D6E-409C-BE32-E72D297353CC}">
              <c16:uniqueId val="{00000000-2BB8-4831-9226-006C67DF51C3}"/>
            </c:ext>
          </c:extLst>
        </c:ser>
        <c:ser>
          <c:idx val="1"/>
          <c:order val="1"/>
          <c:tx>
            <c:strRef>
              <c:f>'Chart 13'!$B$4</c:f>
              <c:strCache>
                <c:ptCount val="1"/>
                <c:pt idx="0">
                  <c:v>Non-food products (excluding fuel)</c:v>
                </c:pt>
              </c:strCache>
            </c:strRef>
          </c:tx>
          <c:marker>
            <c:symbol val="none"/>
          </c:marker>
          <c:cat>
            <c:strRef>
              <c:f>'Chart 13'!$C$2:$AI$2</c:f>
              <c:strCache>
                <c:ptCount val="33"/>
                <c:pt idx="0">
                  <c:v>2015/1</c:v>
                </c:pt>
                <c:pt idx="1">
                  <c:v>2015/2</c:v>
                </c:pt>
                <c:pt idx="2">
                  <c:v>2015/3</c:v>
                </c:pt>
                <c:pt idx="3">
                  <c:v>2015/4</c:v>
                </c:pt>
                <c:pt idx="4">
                  <c:v>2016/1</c:v>
                </c:pt>
                <c:pt idx="5">
                  <c:v>2016/2</c:v>
                </c:pt>
                <c:pt idx="6">
                  <c:v>2016/3</c:v>
                </c:pt>
                <c:pt idx="7">
                  <c:v>2016/4</c:v>
                </c:pt>
                <c:pt idx="8">
                  <c:v>2017/1</c:v>
                </c:pt>
                <c:pt idx="9">
                  <c:v>2017/2</c:v>
                </c:pt>
                <c:pt idx="10">
                  <c:v>2017/3</c:v>
                </c:pt>
                <c:pt idx="11">
                  <c:v>2017/4</c:v>
                </c:pt>
                <c:pt idx="12">
                  <c:v>2018/1</c:v>
                </c:pt>
                <c:pt idx="13">
                  <c:v>2018/2</c:v>
                </c:pt>
                <c:pt idx="14">
                  <c:v>2018/3</c:v>
                </c:pt>
                <c:pt idx="15">
                  <c:v>2018/4</c:v>
                </c:pt>
                <c:pt idx="16">
                  <c:v>2019/1</c:v>
                </c:pt>
                <c:pt idx="17">
                  <c:v>2019/2</c:v>
                </c:pt>
                <c:pt idx="18">
                  <c:v>2019/3</c:v>
                </c:pt>
                <c:pt idx="19">
                  <c:v>2019/4</c:v>
                </c:pt>
                <c:pt idx="20">
                  <c:v>2020/1</c:v>
                </c:pt>
                <c:pt idx="21">
                  <c:v>2020/2</c:v>
                </c:pt>
                <c:pt idx="22">
                  <c:v>2020/3</c:v>
                </c:pt>
                <c:pt idx="23">
                  <c:v>2020/4</c:v>
                </c:pt>
                <c:pt idx="24">
                  <c:v>2021/1</c:v>
                </c:pt>
                <c:pt idx="25">
                  <c:v>2021/2</c:v>
                </c:pt>
                <c:pt idx="26">
                  <c:v>2021/3</c:v>
                </c:pt>
                <c:pt idx="27">
                  <c:v>2021/4</c:v>
                </c:pt>
                <c:pt idx="28">
                  <c:v>2022/1</c:v>
                </c:pt>
                <c:pt idx="29">
                  <c:v>2022/2</c:v>
                </c:pt>
                <c:pt idx="30">
                  <c:v>2022/3</c:v>
                </c:pt>
                <c:pt idx="31">
                  <c:v>2022/4</c:v>
                </c:pt>
                <c:pt idx="32">
                  <c:v>2023/1</c:v>
                </c:pt>
              </c:strCache>
            </c:strRef>
          </c:cat>
          <c:val>
            <c:numRef>
              <c:f>'Chart 13'!$C$4:$AI$4</c:f>
              <c:numCache>
                <c:formatCode>0.0</c:formatCode>
                <c:ptCount val="33"/>
                <c:pt idx="0">
                  <c:v>11.887118257837869</c:v>
                </c:pt>
                <c:pt idx="1">
                  <c:v>9.4574810555138242</c:v>
                </c:pt>
                <c:pt idx="2">
                  <c:v>-4.6263248248644686</c:v>
                </c:pt>
                <c:pt idx="3">
                  <c:v>3.4407097887445843</c:v>
                </c:pt>
                <c:pt idx="4">
                  <c:v>-5.9662112624370707</c:v>
                </c:pt>
                <c:pt idx="5">
                  <c:v>-3.6921860646938853</c:v>
                </c:pt>
                <c:pt idx="6">
                  <c:v>-6.0738255997915758</c:v>
                </c:pt>
                <c:pt idx="7">
                  <c:v>3.225674521384633</c:v>
                </c:pt>
                <c:pt idx="8">
                  <c:v>-7.1838737298385809</c:v>
                </c:pt>
                <c:pt idx="9">
                  <c:v>-1.4516165975963418</c:v>
                </c:pt>
                <c:pt idx="10">
                  <c:v>-2.0511476335342422</c:v>
                </c:pt>
                <c:pt idx="11">
                  <c:v>15.14277019688916</c:v>
                </c:pt>
                <c:pt idx="12">
                  <c:v>-1.128841995152527</c:v>
                </c:pt>
                <c:pt idx="13">
                  <c:v>2.637212058722298</c:v>
                </c:pt>
                <c:pt idx="14">
                  <c:v>-5.1244869677163933</c:v>
                </c:pt>
                <c:pt idx="15">
                  <c:v>10.922847492358585</c:v>
                </c:pt>
                <c:pt idx="16">
                  <c:v>-2.9666492225139223</c:v>
                </c:pt>
                <c:pt idx="17">
                  <c:v>2.4829944561533352</c:v>
                </c:pt>
                <c:pt idx="18">
                  <c:v>-3.1400296250299107</c:v>
                </c:pt>
                <c:pt idx="19">
                  <c:v>7.0580373227519431</c:v>
                </c:pt>
                <c:pt idx="20">
                  <c:v>-1.6783915375452807</c:v>
                </c:pt>
                <c:pt idx="21">
                  <c:v>4.61613834243974</c:v>
                </c:pt>
                <c:pt idx="22">
                  <c:v>-3.9120076032094175</c:v>
                </c:pt>
                <c:pt idx="23">
                  <c:v>8.9189908437147096</c:v>
                </c:pt>
                <c:pt idx="24">
                  <c:v>20.193508803401357</c:v>
                </c:pt>
                <c:pt idx="25">
                  <c:v>7.6939693564519871</c:v>
                </c:pt>
                <c:pt idx="26">
                  <c:v>-1.4283721108895406</c:v>
                </c:pt>
                <c:pt idx="27">
                  <c:v>8.3600934656312802</c:v>
                </c:pt>
                <c:pt idx="28">
                  <c:v>5.2595453259986016</c:v>
                </c:pt>
                <c:pt idx="29">
                  <c:v>10.055978100501136</c:v>
                </c:pt>
                <c:pt idx="30">
                  <c:v>9.2070079556386872</c:v>
                </c:pt>
                <c:pt idx="31">
                  <c:v>9.4873530370592789</c:v>
                </c:pt>
                <c:pt idx="32">
                  <c:v>4.7748689842575232</c:v>
                </c:pt>
              </c:numCache>
            </c:numRef>
          </c:val>
          <c:smooth val="0"/>
          <c:extLst xmlns:c16r2="http://schemas.microsoft.com/office/drawing/2015/06/chart">
            <c:ext xmlns:c16="http://schemas.microsoft.com/office/drawing/2014/chart" uri="{C3380CC4-5D6E-409C-BE32-E72D297353CC}">
              <c16:uniqueId val="{00000001-2BB8-4831-9226-006C67DF51C3}"/>
            </c:ext>
          </c:extLst>
        </c:ser>
        <c:ser>
          <c:idx val="2"/>
          <c:order val="2"/>
          <c:tx>
            <c:strRef>
              <c:f>'Chart 13'!$B$5</c:f>
              <c:strCache>
                <c:ptCount val="1"/>
                <c:pt idx="0">
                  <c:v>Non-regulated services</c:v>
                </c:pt>
              </c:strCache>
            </c:strRef>
          </c:tx>
          <c:marker>
            <c:symbol val="none"/>
          </c:marker>
          <c:cat>
            <c:strRef>
              <c:f>'Chart 13'!$C$2:$AI$2</c:f>
              <c:strCache>
                <c:ptCount val="33"/>
                <c:pt idx="0">
                  <c:v>2015/1</c:v>
                </c:pt>
                <c:pt idx="1">
                  <c:v>2015/2</c:v>
                </c:pt>
                <c:pt idx="2">
                  <c:v>2015/3</c:v>
                </c:pt>
                <c:pt idx="3">
                  <c:v>2015/4</c:v>
                </c:pt>
                <c:pt idx="4">
                  <c:v>2016/1</c:v>
                </c:pt>
                <c:pt idx="5">
                  <c:v>2016/2</c:v>
                </c:pt>
                <c:pt idx="6">
                  <c:v>2016/3</c:v>
                </c:pt>
                <c:pt idx="7">
                  <c:v>2016/4</c:v>
                </c:pt>
                <c:pt idx="8">
                  <c:v>2017/1</c:v>
                </c:pt>
                <c:pt idx="9">
                  <c:v>2017/2</c:v>
                </c:pt>
                <c:pt idx="10">
                  <c:v>2017/3</c:v>
                </c:pt>
                <c:pt idx="11">
                  <c:v>2017/4</c:v>
                </c:pt>
                <c:pt idx="12">
                  <c:v>2018/1</c:v>
                </c:pt>
                <c:pt idx="13">
                  <c:v>2018/2</c:v>
                </c:pt>
                <c:pt idx="14">
                  <c:v>2018/3</c:v>
                </c:pt>
                <c:pt idx="15">
                  <c:v>2018/4</c:v>
                </c:pt>
                <c:pt idx="16">
                  <c:v>2019/1</c:v>
                </c:pt>
                <c:pt idx="17">
                  <c:v>2019/2</c:v>
                </c:pt>
                <c:pt idx="18">
                  <c:v>2019/3</c:v>
                </c:pt>
                <c:pt idx="19">
                  <c:v>2019/4</c:v>
                </c:pt>
                <c:pt idx="20">
                  <c:v>2020/1</c:v>
                </c:pt>
                <c:pt idx="21">
                  <c:v>2020/2</c:v>
                </c:pt>
                <c:pt idx="22">
                  <c:v>2020/3</c:v>
                </c:pt>
                <c:pt idx="23">
                  <c:v>2020/4</c:v>
                </c:pt>
                <c:pt idx="24">
                  <c:v>2021/1</c:v>
                </c:pt>
                <c:pt idx="25">
                  <c:v>2021/2</c:v>
                </c:pt>
                <c:pt idx="26">
                  <c:v>2021/3</c:v>
                </c:pt>
                <c:pt idx="27">
                  <c:v>2021/4</c:v>
                </c:pt>
                <c:pt idx="28">
                  <c:v>2022/1</c:v>
                </c:pt>
                <c:pt idx="29">
                  <c:v>2022/2</c:v>
                </c:pt>
                <c:pt idx="30">
                  <c:v>2022/3</c:v>
                </c:pt>
                <c:pt idx="31">
                  <c:v>2022/4</c:v>
                </c:pt>
                <c:pt idx="32">
                  <c:v>2023/1</c:v>
                </c:pt>
              </c:strCache>
            </c:strRef>
          </c:cat>
          <c:val>
            <c:numRef>
              <c:f>'Chart 13'!$C$5:$AI$5</c:f>
              <c:numCache>
                <c:formatCode>0.0</c:formatCode>
                <c:ptCount val="33"/>
                <c:pt idx="0">
                  <c:v>12.004547146943082</c:v>
                </c:pt>
                <c:pt idx="1">
                  <c:v>5.7306517800824963</c:v>
                </c:pt>
                <c:pt idx="2">
                  <c:v>1.5074173822619059</c:v>
                </c:pt>
                <c:pt idx="3">
                  <c:v>1.7767865618984615</c:v>
                </c:pt>
                <c:pt idx="4">
                  <c:v>4.7564181494367404</c:v>
                </c:pt>
                <c:pt idx="5">
                  <c:v>3.8800264936505755</c:v>
                </c:pt>
                <c:pt idx="6">
                  <c:v>-2.0326342250597804</c:v>
                </c:pt>
                <c:pt idx="7">
                  <c:v>-2.044677870235148</c:v>
                </c:pt>
                <c:pt idx="8">
                  <c:v>2.9961635460819025</c:v>
                </c:pt>
                <c:pt idx="9">
                  <c:v>6.7172278254193429</c:v>
                </c:pt>
                <c:pt idx="10">
                  <c:v>4.4288362582811942</c:v>
                </c:pt>
                <c:pt idx="11">
                  <c:v>-3.4350745175514135</c:v>
                </c:pt>
                <c:pt idx="12">
                  <c:v>6.5683583942182509</c:v>
                </c:pt>
                <c:pt idx="13">
                  <c:v>5.6328987918500388</c:v>
                </c:pt>
                <c:pt idx="14">
                  <c:v>4.7529124515051535E-2</c:v>
                </c:pt>
                <c:pt idx="15">
                  <c:v>-4.6146743840344016</c:v>
                </c:pt>
                <c:pt idx="16">
                  <c:v>2.6745165389453405</c:v>
                </c:pt>
                <c:pt idx="17">
                  <c:v>2.3619714566187895</c:v>
                </c:pt>
                <c:pt idx="18">
                  <c:v>2.4342070527712281</c:v>
                </c:pt>
                <c:pt idx="19">
                  <c:v>-0.10544437730146683</c:v>
                </c:pt>
                <c:pt idx="20">
                  <c:v>1.327388096677339</c:v>
                </c:pt>
                <c:pt idx="21">
                  <c:v>0.18043163286574782</c:v>
                </c:pt>
                <c:pt idx="22">
                  <c:v>4.3590315772187296</c:v>
                </c:pt>
                <c:pt idx="23">
                  <c:v>1.5385531631044955</c:v>
                </c:pt>
                <c:pt idx="24">
                  <c:v>4.8845545601221261</c:v>
                </c:pt>
                <c:pt idx="25">
                  <c:v>3.2045663946203717</c:v>
                </c:pt>
                <c:pt idx="26">
                  <c:v>0.95831326364799452</c:v>
                </c:pt>
                <c:pt idx="27">
                  <c:v>1.1655624176282231</c:v>
                </c:pt>
                <c:pt idx="28">
                  <c:v>4.2603084903780655</c:v>
                </c:pt>
                <c:pt idx="29">
                  <c:v>12.382784879422445</c:v>
                </c:pt>
                <c:pt idx="30">
                  <c:v>11.045910908391818</c:v>
                </c:pt>
                <c:pt idx="31">
                  <c:v>7.3540294651399449</c:v>
                </c:pt>
                <c:pt idx="32">
                  <c:v>5.6738117790397951</c:v>
                </c:pt>
              </c:numCache>
            </c:numRef>
          </c:val>
          <c:smooth val="0"/>
          <c:extLst xmlns:c16r2="http://schemas.microsoft.com/office/drawing/2015/06/chart">
            <c:ext xmlns:c16="http://schemas.microsoft.com/office/drawing/2014/chart" uri="{C3380CC4-5D6E-409C-BE32-E72D297353CC}">
              <c16:uniqueId val="{00000002-2BB8-4831-9226-006C67DF51C3}"/>
            </c:ext>
          </c:extLst>
        </c:ser>
        <c:ser>
          <c:idx val="3"/>
          <c:order val="3"/>
          <c:tx>
            <c:strRef>
              <c:f>'Chart 13'!$B$6</c:f>
              <c:strCache>
                <c:ptCount val="1"/>
                <c:pt idx="0">
                  <c:v>Imported food products</c:v>
                </c:pt>
              </c:strCache>
            </c:strRef>
          </c:tx>
          <c:marker>
            <c:symbol val="none"/>
          </c:marker>
          <c:cat>
            <c:strRef>
              <c:f>'Chart 13'!$C$2:$AI$2</c:f>
              <c:strCache>
                <c:ptCount val="33"/>
                <c:pt idx="0">
                  <c:v>2015/1</c:v>
                </c:pt>
                <c:pt idx="1">
                  <c:v>2015/2</c:v>
                </c:pt>
                <c:pt idx="2">
                  <c:v>2015/3</c:v>
                </c:pt>
                <c:pt idx="3">
                  <c:v>2015/4</c:v>
                </c:pt>
                <c:pt idx="4">
                  <c:v>2016/1</c:v>
                </c:pt>
                <c:pt idx="5">
                  <c:v>2016/2</c:v>
                </c:pt>
                <c:pt idx="6">
                  <c:v>2016/3</c:v>
                </c:pt>
                <c:pt idx="7">
                  <c:v>2016/4</c:v>
                </c:pt>
                <c:pt idx="8">
                  <c:v>2017/1</c:v>
                </c:pt>
                <c:pt idx="9">
                  <c:v>2017/2</c:v>
                </c:pt>
                <c:pt idx="10">
                  <c:v>2017/3</c:v>
                </c:pt>
                <c:pt idx="11">
                  <c:v>2017/4</c:v>
                </c:pt>
                <c:pt idx="12">
                  <c:v>2018/1</c:v>
                </c:pt>
                <c:pt idx="13">
                  <c:v>2018/2</c:v>
                </c:pt>
                <c:pt idx="14">
                  <c:v>2018/3</c:v>
                </c:pt>
                <c:pt idx="15">
                  <c:v>2018/4</c:v>
                </c:pt>
                <c:pt idx="16">
                  <c:v>2019/1</c:v>
                </c:pt>
                <c:pt idx="17">
                  <c:v>2019/2</c:v>
                </c:pt>
                <c:pt idx="18">
                  <c:v>2019/3</c:v>
                </c:pt>
                <c:pt idx="19">
                  <c:v>2019/4</c:v>
                </c:pt>
                <c:pt idx="20">
                  <c:v>2020/1</c:v>
                </c:pt>
                <c:pt idx="21">
                  <c:v>2020/2</c:v>
                </c:pt>
                <c:pt idx="22">
                  <c:v>2020/3</c:v>
                </c:pt>
                <c:pt idx="23">
                  <c:v>2020/4</c:v>
                </c:pt>
                <c:pt idx="24">
                  <c:v>2021/1</c:v>
                </c:pt>
                <c:pt idx="25">
                  <c:v>2021/2</c:v>
                </c:pt>
                <c:pt idx="26">
                  <c:v>2021/3</c:v>
                </c:pt>
                <c:pt idx="27">
                  <c:v>2021/4</c:v>
                </c:pt>
                <c:pt idx="28">
                  <c:v>2022/1</c:v>
                </c:pt>
                <c:pt idx="29">
                  <c:v>2022/2</c:v>
                </c:pt>
                <c:pt idx="30">
                  <c:v>2022/3</c:v>
                </c:pt>
                <c:pt idx="31">
                  <c:v>2022/4</c:v>
                </c:pt>
                <c:pt idx="32">
                  <c:v>2023/1</c:v>
                </c:pt>
              </c:strCache>
            </c:strRef>
          </c:cat>
          <c:val>
            <c:numRef>
              <c:f>'Chart 13'!$C$6:$AI$6</c:f>
              <c:numCache>
                <c:formatCode>0.0</c:formatCode>
                <c:ptCount val="33"/>
                <c:pt idx="0">
                  <c:v>24.381575274978331</c:v>
                </c:pt>
                <c:pt idx="1">
                  <c:v>-11.30156442429427</c:v>
                </c:pt>
                <c:pt idx="2">
                  <c:v>-3.8180474126128274</c:v>
                </c:pt>
                <c:pt idx="3">
                  <c:v>-2.339071067781731</c:v>
                </c:pt>
                <c:pt idx="4">
                  <c:v>-4.6929963118487876</c:v>
                </c:pt>
                <c:pt idx="5">
                  <c:v>-2.3019498227293411</c:v>
                </c:pt>
                <c:pt idx="6">
                  <c:v>-1.2917562243505358</c:v>
                </c:pt>
                <c:pt idx="7">
                  <c:v>1.4782570160177215</c:v>
                </c:pt>
                <c:pt idx="8">
                  <c:v>1.5167218992139055</c:v>
                </c:pt>
                <c:pt idx="9">
                  <c:v>1.3129562062990772</c:v>
                </c:pt>
                <c:pt idx="10">
                  <c:v>1.1209554185377328</c:v>
                </c:pt>
                <c:pt idx="11">
                  <c:v>5.2926875433507234</c:v>
                </c:pt>
                <c:pt idx="12">
                  <c:v>-1.1428891329572934</c:v>
                </c:pt>
                <c:pt idx="13">
                  <c:v>0.51292550934232395</c:v>
                </c:pt>
                <c:pt idx="14">
                  <c:v>-0.16084930347687987</c:v>
                </c:pt>
                <c:pt idx="15">
                  <c:v>1.6670453143495365</c:v>
                </c:pt>
                <c:pt idx="16">
                  <c:v>4.0121086721209736</c:v>
                </c:pt>
                <c:pt idx="17">
                  <c:v>2.2101636202422696</c:v>
                </c:pt>
                <c:pt idx="18">
                  <c:v>-1.6792384997427234</c:v>
                </c:pt>
                <c:pt idx="19">
                  <c:v>0.34565301121148195</c:v>
                </c:pt>
                <c:pt idx="20">
                  <c:v>1.4475339986258859</c:v>
                </c:pt>
                <c:pt idx="21">
                  <c:v>9.9751322608941564</c:v>
                </c:pt>
                <c:pt idx="22">
                  <c:v>-0.26365397809729529</c:v>
                </c:pt>
                <c:pt idx="23">
                  <c:v>12.914047196029685</c:v>
                </c:pt>
                <c:pt idx="24">
                  <c:v>22.215794783853596</c:v>
                </c:pt>
                <c:pt idx="25">
                  <c:v>16.53564797757889</c:v>
                </c:pt>
                <c:pt idx="26">
                  <c:v>0.31507003698339986</c:v>
                </c:pt>
                <c:pt idx="27">
                  <c:v>9.9568847133230065</c:v>
                </c:pt>
                <c:pt idx="28">
                  <c:v>14.478102228224088</c:v>
                </c:pt>
                <c:pt idx="29">
                  <c:v>25.64779910868549</c:v>
                </c:pt>
                <c:pt idx="30">
                  <c:v>7.2229446312551318</c:v>
                </c:pt>
                <c:pt idx="31">
                  <c:v>0.65663434062088299</c:v>
                </c:pt>
                <c:pt idx="32">
                  <c:v>-1.1223392134247661</c:v>
                </c:pt>
              </c:numCache>
            </c:numRef>
          </c:val>
          <c:smooth val="0"/>
          <c:extLst xmlns:c16r2="http://schemas.microsoft.com/office/drawing/2015/06/chart">
            <c:ext xmlns:c16="http://schemas.microsoft.com/office/drawing/2014/chart" uri="{C3380CC4-5D6E-409C-BE32-E72D297353CC}">
              <c16:uniqueId val="{00000000-A9A3-49B8-B98A-58F3A23B1421}"/>
            </c:ext>
          </c:extLst>
        </c:ser>
        <c:ser>
          <c:idx val="4"/>
          <c:order val="4"/>
          <c:tx>
            <c:strRef>
              <c:f>'Chart 13'!$B$7</c:f>
              <c:strCache>
                <c:ptCount val="1"/>
              </c:strCache>
            </c:strRef>
          </c:tx>
          <c:spPr>
            <a:ln>
              <a:solidFill>
                <a:schemeClr val="tx1"/>
              </a:solidFill>
            </a:ln>
          </c:spPr>
          <c:marker>
            <c:symbol val="none"/>
          </c:marker>
          <c:cat>
            <c:strRef>
              <c:f>'Chart 13'!$C$2:$AI$2</c:f>
              <c:strCache>
                <c:ptCount val="33"/>
                <c:pt idx="0">
                  <c:v>2015/1</c:v>
                </c:pt>
                <c:pt idx="1">
                  <c:v>2015/2</c:v>
                </c:pt>
                <c:pt idx="2">
                  <c:v>2015/3</c:v>
                </c:pt>
                <c:pt idx="3">
                  <c:v>2015/4</c:v>
                </c:pt>
                <c:pt idx="4">
                  <c:v>2016/1</c:v>
                </c:pt>
                <c:pt idx="5">
                  <c:v>2016/2</c:v>
                </c:pt>
                <c:pt idx="6">
                  <c:v>2016/3</c:v>
                </c:pt>
                <c:pt idx="7">
                  <c:v>2016/4</c:v>
                </c:pt>
                <c:pt idx="8">
                  <c:v>2017/1</c:v>
                </c:pt>
                <c:pt idx="9">
                  <c:v>2017/2</c:v>
                </c:pt>
                <c:pt idx="10">
                  <c:v>2017/3</c:v>
                </c:pt>
                <c:pt idx="11">
                  <c:v>2017/4</c:v>
                </c:pt>
                <c:pt idx="12">
                  <c:v>2018/1</c:v>
                </c:pt>
                <c:pt idx="13">
                  <c:v>2018/2</c:v>
                </c:pt>
                <c:pt idx="14">
                  <c:v>2018/3</c:v>
                </c:pt>
                <c:pt idx="15">
                  <c:v>2018/4</c:v>
                </c:pt>
                <c:pt idx="16">
                  <c:v>2019/1</c:v>
                </c:pt>
                <c:pt idx="17">
                  <c:v>2019/2</c:v>
                </c:pt>
                <c:pt idx="18">
                  <c:v>2019/3</c:v>
                </c:pt>
                <c:pt idx="19">
                  <c:v>2019/4</c:v>
                </c:pt>
                <c:pt idx="20">
                  <c:v>2020/1</c:v>
                </c:pt>
                <c:pt idx="21">
                  <c:v>2020/2</c:v>
                </c:pt>
                <c:pt idx="22">
                  <c:v>2020/3</c:v>
                </c:pt>
                <c:pt idx="23">
                  <c:v>2020/4</c:v>
                </c:pt>
                <c:pt idx="24">
                  <c:v>2021/1</c:v>
                </c:pt>
                <c:pt idx="25">
                  <c:v>2021/2</c:v>
                </c:pt>
                <c:pt idx="26">
                  <c:v>2021/3</c:v>
                </c:pt>
                <c:pt idx="27">
                  <c:v>2021/4</c:v>
                </c:pt>
                <c:pt idx="28">
                  <c:v>2022/1</c:v>
                </c:pt>
                <c:pt idx="29">
                  <c:v>2022/2</c:v>
                </c:pt>
                <c:pt idx="30">
                  <c:v>2022/3</c:v>
                </c:pt>
                <c:pt idx="31">
                  <c:v>2022/4</c:v>
                </c:pt>
                <c:pt idx="32">
                  <c:v>2023/1</c:v>
                </c:pt>
              </c:strCache>
            </c:strRef>
          </c:cat>
          <c:val>
            <c:numRef>
              <c:f>'Chart 13'!$C$7:$AI$7</c:f>
              <c:numCache>
                <c:formatCode>General</c:formatCode>
                <c:ptCount val="33"/>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numCache>
            </c:numRef>
          </c:val>
          <c:smooth val="0"/>
          <c:extLst xmlns:c16r2="http://schemas.microsoft.com/office/drawing/2015/06/chart">
            <c:ext xmlns:c16="http://schemas.microsoft.com/office/drawing/2014/chart" uri="{C3380CC4-5D6E-409C-BE32-E72D297353CC}">
              <c16:uniqueId val="{00000001-A9A3-49B8-B98A-58F3A23B1421}"/>
            </c:ext>
          </c:extLst>
        </c:ser>
        <c:dLbls>
          <c:showLegendKey val="0"/>
          <c:showVal val="0"/>
          <c:showCatName val="0"/>
          <c:showSerName val="0"/>
          <c:showPercent val="0"/>
          <c:showBubbleSize val="0"/>
        </c:dLbls>
        <c:smooth val="0"/>
        <c:axId val="481171768"/>
        <c:axId val="481175688"/>
      </c:lineChart>
      <c:catAx>
        <c:axId val="481171768"/>
        <c:scaling>
          <c:orientation val="minMax"/>
        </c:scaling>
        <c:delete val="0"/>
        <c:axPos val="b"/>
        <c:numFmt formatCode="[$-42B]dd\-mmm\-yyyy;@" sourceLinked="0"/>
        <c:majorTickMark val="out"/>
        <c:minorTickMark val="none"/>
        <c:tickLblPos val="low"/>
        <c:spPr>
          <a:noFill/>
          <a:ln w="6350"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1175688"/>
        <c:crosses val="autoZero"/>
        <c:auto val="1"/>
        <c:lblAlgn val="ctr"/>
        <c:lblOffset val="100"/>
        <c:tickLblSkip val="2"/>
        <c:tickMarkSkip val="1"/>
        <c:noMultiLvlLbl val="0"/>
      </c:catAx>
      <c:valAx>
        <c:axId val="481175688"/>
        <c:scaling>
          <c:orientation val="minMax"/>
          <c:max val="30"/>
          <c:min val="-15"/>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1171768"/>
        <c:crosses val="autoZero"/>
        <c:crossBetween val="between"/>
      </c:valAx>
      <c:spPr>
        <a:noFill/>
        <a:ln>
          <a:noFill/>
        </a:ln>
        <a:effectLst/>
      </c:spPr>
    </c:plotArea>
    <c:legend>
      <c:legendPos val="b"/>
      <c:legendEntry>
        <c:idx val="4"/>
        <c:delete val="1"/>
      </c:legendEntry>
      <c:layout>
        <c:manualLayout>
          <c:xMode val="edge"/>
          <c:yMode val="edge"/>
          <c:x val="3.0114701024783696E-3"/>
          <c:y val="0.87424344084532035"/>
          <c:w val="0.98593837009696772"/>
          <c:h val="0.12575684497002451"/>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29913031836318E-2"/>
          <c:y val="3.0223839944535234E-2"/>
          <c:w val="0.90028478282702751"/>
          <c:h val="0.64603867648504787"/>
        </c:manualLayout>
      </c:layout>
      <c:lineChart>
        <c:grouping val="standard"/>
        <c:varyColors val="0"/>
        <c:ser>
          <c:idx val="0"/>
          <c:order val="0"/>
          <c:tx>
            <c:strRef>
              <c:f>'Chart 14'!$B$1</c:f>
              <c:strCache>
                <c:ptCount val="1"/>
                <c:pt idx="0">
                  <c:v>Rigid prices</c:v>
                </c:pt>
              </c:strCache>
            </c:strRef>
          </c:tx>
          <c:marker>
            <c:symbol val="none"/>
          </c:marker>
          <c:cat>
            <c:strRef>
              <c:f>'Chart 14'!$A$2:$A$242</c:f>
              <c:strCache>
                <c:ptCount val="241"/>
                <c:pt idx="0">
                  <c:v>2003/1</c:v>
                </c:pt>
                <c:pt idx="1">
                  <c:v>2003/2</c:v>
                </c:pt>
                <c:pt idx="2">
                  <c:v>2003/3</c:v>
                </c:pt>
                <c:pt idx="3">
                  <c:v>2003/4</c:v>
                </c:pt>
                <c:pt idx="4">
                  <c:v>2003/5</c:v>
                </c:pt>
                <c:pt idx="5">
                  <c:v>2003/6</c:v>
                </c:pt>
                <c:pt idx="6">
                  <c:v>2003/7</c:v>
                </c:pt>
                <c:pt idx="7">
                  <c:v>2003/8</c:v>
                </c:pt>
                <c:pt idx="8">
                  <c:v>2003/9</c:v>
                </c:pt>
                <c:pt idx="9">
                  <c:v>2003/10</c:v>
                </c:pt>
                <c:pt idx="10">
                  <c:v>2003/11</c:v>
                </c:pt>
                <c:pt idx="11">
                  <c:v>2003/12</c:v>
                </c:pt>
                <c:pt idx="12">
                  <c:v>2004/1</c:v>
                </c:pt>
                <c:pt idx="13">
                  <c:v>2004/2</c:v>
                </c:pt>
                <c:pt idx="14">
                  <c:v>2004/3</c:v>
                </c:pt>
                <c:pt idx="15">
                  <c:v>2004/4</c:v>
                </c:pt>
                <c:pt idx="16">
                  <c:v>2004/5</c:v>
                </c:pt>
                <c:pt idx="17">
                  <c:v>2004/6</c:v>
                </c:pt>
                <c:pt idx="18">
                  <c:v>2004/7</c:v>
                </c:pt>
                <c:pt idx="19">
                  <c:v>2004/8</c:v>
                </c:pt>
                <c:pt idx="20">
                  <c:v>2004/9</c:v>
                </c:pt>
                <c:pt idx="21">
                  <c:v>2004/10</c:v>
                </c:pt>
                <c:pt idx="22">
                  <c:v>2004/11</c:v>
                </c:pt>
                <c:pt idx="23">
                  <c:v>2004/12</c:v>
                </c:pt>
                <c:pt idx="24">
                  <c:v>2005/1</c:v>
                </c:pt>
                <c:pt idx="25">
                  <c:v>2005/2</c:v>
                </c:pt>
                <c:pt idx="26">
                  <c:v>2005/3</c:v>
                </c:pt>
                <c:pt idx="27">
                  <c:v>2005/4</c:v>
                </c:pt>
                <c:pt idx="28">
                  <c:v>2005/5</c:v>
                </c:pt>
                <c:pt idx="29">
                  <c:v>2005/6</c:v>
                </c:pt>
                <c:pt idx="30">
                  <c:v>2005/7</c:v>
                </c:pt>
                <c:pt idx="31">
                  <c:v>2005/8</c:v>
                </c:pt>
                <c:pt idx="32">
                  <c:v>2005/9</c:v>
                </c:pt>
                <c:pt idx="33">
                  <c:v>2005/10</c:v>
                </c:pt>
                <c:pt idx="34">
                  <c:v>2005/11</c:v>
                </c:pt>
                <c:pt idx="35">
                  <c:v>2005/12</c:v>
                </c:pt>
                <c:pt idx="36">
                  <c:v>2006/1</c:v>
                </c:pt>
                <c:pt idx="37">
                  <c:v>2006/2</c:v>
                </c:pt>
                <c:pt idx="38">
                  <c:v>2006/3</c:v>
                </c:pt>
                <c:pt idx="39">
                  <c:v>2006/4</c:v>
                </c:pt>
                <c:pt idx="40">
                  <c:v>2006/5</c:v>
                </c:pt>
                <c:pt idx="41">
                  <c:v>2006/6</c:v>
                </c:pt>
                <c:pt idx="42">
                  <c:v>2006/7</c:v>
                </c:pt>
                <c:pt idx="43">
                  <c:v>2006/8</c:v>
                </c:pt>
                <c:pt idx="44">
                  <c:v>2006/9</c:v>
                </c:pt>
                <c:pt idx="45">
                  <c:v>2006/10</c:v>
                </c:pt>
                <c:pt idx="46">
                  <c:v>2006/11</c:v>
                </c:pt>
                <c:pt idx="47">
                  <c:v>2006/12</c:v>
                </c:pt>
                <c:pt idx="48">
                  <c:v>2007/1</c:v>
                </c:pt>
                <c:pt idx="49">
                  <c:v>2007/2</c:v>
                </c:pt>
                <c:pt idx="50">
                  <c:v>2007/3</c:v>
                </c:pt>
                <c:pt idx="51">
                  <c:v>2007/4</c:v>
                </c:pt>
                <c:pt idx="52">
                  <c:v>2007/5</c:v>
                </c:pt>
                <c:pt idx="53">
                  <c:v>2007/6</c:v>
                </c:pt>
                <c:pt idx="54">
                  <c:v>2007/7</c:v>
                </c:pt>
                <c:pt idx="55">
                  <c:v>2007/8</c:v>
                </c:pt>
                <c:pt idx="56">
                  <c:v>2007/9</c:v>
                </c:pt>
                <c:pt idx="57">
                  <c:v>2007/10</c:v>
                </c:pt>
                <c:pt idx="58">
                  <c:v>2007/11</c:v>
                </c:pt>
                <c:pt idx="59">
                  <c:v>2007/12</c:v>
                </c:pt>
                <c:pt idx="60">
                  <c:v>2008/1</c:v>
                </c:pt>
                <c:pt idx="61">
                  <c:v>2008/2</c:v>
                </c:pt>
                <c:pt idx="62">
                  <c:v>2008/3</c:v>
                </c:pt>
                <c:pt idx="63">
                  <c:v>2008/4</c:v>
                </c:pt>
                <c:pt idx="64">
                  <c:v>2008/5</c:v>
                </c:pt>
                <c:pt idx="65">
                  <c:v>2008/6</c:v>
                </c:pt>
                <c:pt idx="66">
                  <c:v>2008/7</c:v>
                </c:pt>
                <c:pt idx="67">
                  <c:v>2008/8</c:v>
                </c:pt>
                <c:pt idx="68">
                  <c:v>2008/9</c:v>
                </c:pt>
                <c:pt idx="69">
                  <c:v>2008/10</c:v>
                </c:pt>
                <c:pt idx="70">
                  <c:v>2008/11</c:v>
                </c:pt>
                <c:pt idx="71">
                  <c:v>2008/12</c:v>
                </c:pt>
                <c:pt idx="72">
                  <c:v>2009/1</c:v>
                </c:pt>
                <c:pt idx="73">
                  <c:v>2009/2</c:v>
                </c:pt>
                <c:pt idx="74">
                  <c:v>2009/3</c:v>
                </c:pt>
                <c:pt idx="75">
                  <c:v>2009/4</c:v>
                </c:pt>
                <c:pt idx="76">
                  <c:v>2009/5</c:v>
                </c:pt>
                <c:pt idx="77">
                  <c:v>2009/6</c:v>
                </c:pt>
                <c:pt idx="78">
                  <c:v>2009/7</c:v>
                </c:pt>
                <c:pt idx="79">
                  <c:v>2009/8</c:v>
                </c:pt>
                <c:pt idx="80">
                  <c:v>2009/9</c:v>
                </c:pt>
                <c:pt idx="81">
                  <c:v>2009/10</c:v>
                </c:pt>
                <c:pt idx="82">
                  <c:v>2009/11</c:v>
                </c:pt>
                <c:pt idx="83">
                  <c:v>2009/12</c:v>
                </c:pt>
                <c:pt idx="84">
                  <c:v>2010/1</c:v>
                </c:pt>
                <c:pt idx="85">
                  <c:v>2010/2</c:v>
                </c:pt>
                <c:pt idx="86">
                  <c:v>2010/3</c:v>
                </c:pt>
                <c:pt idx="87">
                  <c:v>2010/4</c:v>
                </c:pt>
                <c:pt idx="88">
                  <c:v>2010/5</c:v>
                </c:pt>
                <c:pt idx="89">
                  <c:v>2010/6</c:v>
                </c:pt>
                <c:pt idx="90">
                  <c:v>2010/7</c:v>
                </c:pt>
                <c:pt idx="91">
                  <c:v>2010/8</c:v>
                </c:pt>
                <c:pt idx="92">
                  <c:v>2010/9</c:v>
                </c:pt>
                <c:pt idx="93">
                  <c:v>2010/10</c:v>
                </c:pt>
                <c:pt idx="94">
                  <c:v>2010/11</c:v>
                </c:pt>
                <c:pt idx="95">
                  <c:v>2010/12</c:v>
                </c:pt>
                <c:pt idx="96">
                  <c:v>2011/1</c:v>
                </c:pt>
                <c:pt idx="97">
                  <c:v>2011/2</c:v>
                </c:pt>
                <c:pt idx="98">
                  <c:v>2011/3</c:v>
                </c:pt>
                <c:pt idx="99">
                  <c:v>2011/4</c:v>
                </c:pt>
                <c:pt idx="100">
                  <c:v>2011/5</c:v>
                </c:pt>
                <c:pt idx="101">
                  <c:v>2011/6</c:v>
                </c:pt>
                <c:pt idx="102">
                  <c:v>2011/7</c:v>
                </c:pt>
                <c:pt idx="103">
                  <c:v>2011/8</c:v>
                </c:pt>
                <c:pt idx="104">
                  <c:v>2011/9</c:v>
                </c:pt>
                <c:pt idx="105">
                  <c:v>2011/10</c:v>
                </c:pt>
                <c:pt idx="106">
                  <c:v>2011/11</c:v>
                </c:pt>
                <c:pt idx="107">
                  <c:v>2011/12</c:v>
                </c:pt>
                <c:pt idx="108">
                  <c:v>2012/1</c:v>
                </c:pt>
                <c:pt idx="109">
                  <c:v>2012/2</c:v>
                </c:pt>
                <c:pt idx="110">
                  <c:v>2012/3</c:v>
                </c:pt>
                <c:pt idx="111">
                  <c:v>2012/4</c:v>
                </c:pt>
                <c:pt idx="112">
                  <c:v>2012/5</c:v>
                </c:pt>
                <c:pt idx="113">
                  <c:v>2012/6</c:v>
                </c:pt>
                <c:pt idx="114">
                  <c:v>2012/7</c:v>
                </c:pt>
                <c:pt idx="115">
                  <c:v>2012/8</c:v>
                </c:pt>
                <c:pt idx="116">
                  <c:v>2012/9</c:v>
                </c:pt>
                <c:pt idx="117">
                  <c:v>2012/10</c:v>
                </c:pt>
                <c:pt idx="118">
                  <c:v>2012/11</c:v>
                </c:pt>
                <c:pt idx="119">
                  <c:v>2012/12</c:v>
                </c:pt>
                <c:pt idx="120">
                  <c:v>2013/1</c:v>
                </c:pt>
                <c:pt idx="121">
                  <c:v>2013/2</c:v>
                </c:pt>
                <c:pt idx="122">
                  <c:v>2013/3</c:v>
                </c:pt>
                <c:pt idx="123">
                  <c:v>2013/4</c:v>
                </c:pt>
                <c:pt idx="124">
                  <c:v>2013/5</c:v>
                </c:pt>
                <c:pt idx="125">
                  <c:v>2013/6</c:v>
                </c:pt>
                <c:pt idx="126">
                  <c:v>2013/7</c:v>
                </c:pt>
                <c:pt idx="127">
                  <c:v>2013/8</c:v>
                </c:pt>
                <c:pt idx="128">
                  <c:v>2013/9</c:v>
                </c:pt>
                <c:pt idx="129">
                  <c:v>2013/10</c:v>
                </c:pt>
                <c:pt idx="130">
                  <c:v>2013/11</c:v>
                </c:pt>
                <c:pt idx="131">
                  <c:v>2013/12</c:v>
                </c:pt>
                <c:pt idx="132">
                  <c:v>2014/1</c:v>
                </c:pt>
                <c:pt idx="133">
                  <c:v>2014/2</c:v>
                </c:pt>
                <c:pt idx="134">
                  <c:v>2014/3</c:v>
                </c:pt>
                <c:pt idx="135">
                  <c:v>2014/4</c:v>
                </c:pt>
                <c:pt idx="136">
                  <c:v>2014/5</c:v>
                </c:pt>
                <c:pt idx="137">
                  <c:v>2014/6</c:v>
                </c:pt>
                <c:pt idx="138">
                  <c:v>2014/7</c:v>
                </c:pt>
                <c:pt idx="139">
                  <c:v>2014/8</c:v>
                </c:pt>
                <c:pt idx="140">
                  <c:v>2014/9</c:v>
                </c:pt>
                <c:pt idx="141">
                  <c:v>2014/10</c:v>
                </c:pt>
                <c:pt idx="142">
                  <c:v>2014/11</c:v>
                </c:pt>
                <c:pt idx="143">
                  <c:v>2014/12</c:v>
                </c:pt>
                <c:pt idx="144">
                  <c:v>2015/1</c:v>
                </c:pt>
                <c:pt idx="145">
                  <c:v>2015/2</c:v>
                </c:pt>
                <c:pt idx="146">
                  <c:v>2015/3</c:v>
                </c:pt>
                <c:pt idx="147">
                  <c:v>2015/4</c:v>
                </c:pt>
                <c:pt idx="148">
                  <c:v>2015/5</c:v>
                </c:pt>
                <c:pt idx="149">
                  <c:v>2015/6</c:v>
                </c:pt>
                <c:pt idx="150">
                  <c:v>2015/7</c:v>
                </c:pt>
                <c:pt idx="151">
                  <c:v>2015/8</c:v>
                </c:pt>
                <c:pt idx="152">
                  <c:v>2015/9</c:v>
                </c:pt>
                <c:pt idx="153">
                  <c:v>2015/10</c:v>
                </c:pt>
                <c:pt idx="154">
                  <c:v>2015/11</c:v>
                </c:pt>
                <c:pt idx="155">
                  <c:v>2015/12</c:v>
                </c:pt>
                <c:pt idx="156">
                  <c:v>2016/1</c:v>
                </c:pt>
                <c:pt idx="157">
                  <c:v>2016/2</c:v>
                </c:pt>
                <c:pt idx="158">
                  <c:v>2016/3</c:v>
                </c:pt>
                <c:pt idx="159">
                  <c:v>2016/4</c:v>
                </c:pt>
                <c:pt idx="160">
                  <c:v>2016/5</c:v>
                </c:pt>
                <c:pt idx="161">
                  <c:v>2016/6</c:v>
                </c:pt>
                <c:pt idx="162">
                  <c:v>2016/7</c:v>
                </c:pt>
                <c:pt idx="163">
                  <c:v>2016/8</c:v>
                </c:pt>
                <c:pt idx="164">
                  <c:v>2016/9</c:v>
                </c:pt>
                <c:pt idx="165">
                  <c:v>2016/10</c:v>
                </c:pt>
                <c:pt idx="166">
                  <c:v>2016/11</c:v>
                </c:pt>
                <c:pt idx="167">
                  <c:v>2016/12</c:v>
                </c:pt>
                <c:pt idx="168">
                  <c:v>2017/1</c:v>
                </c:pt>
                <c:pt idx="169">
                  <c:v>2017/2</c:v>
                </c:pt>
                <c:pt idx="170">
                  <c:v>2017/3</c:v>
                </c:pt>
                <c:pt idx="171">
                  <c:v>2017/4</c:v>
                </c:pt>
                <c:pt idx="172">
                  <c:v>2017/5</c:v>
                </c:pt>
                <c:pt idx="173">
                  <c:v>2017/6</c:v>
                </c:pt>
                <c:pt idx="174">
                  <c:v>2017/7</c:v>
                </c:pt>
                <c:pt idx="175">
                  <c:v>2017/8</c:v>
                </c:pt>
                <c:pt idx="176">
                  <c:v>2017/9</c:v>
                </c:pt>
                <c:pt idx="177">
                  <c:v>2017/10</c:v>
                </c:pt>
                <c:pt idx="178">
                  <c:v>2017/11</c:v>
                </c:pt>
                <c:pt idx="179">
                  <c:v>2017/12</c:v>
                </c:pt>
                <c:pt idx="180">
                  <c:v>2018/1</c:v>
                </c:pt>
                <c:pt idx="181">
                  <c:v>2018/2</c:v>
                </c:pt>
                <c:pt idx="182">
                  <c:v>2018/3</c:v>
                </c:pt>
                <c:pt idx="183">
                  <c:v>2018/4</c:v>
                </c:pt>
                <c:pt idx="184">
                  <c:v>2018/5</c:v>
                </c:pt>
                <c:pt idx="185">
                  <c:v>2018/6</c:v>
                </c:pt>
                <c:pt idx="186">
                  <c:v>2018/7</c:v>
                </c:pt>
                <c:pt idx="187">
                  <c:v>2018/8</c:v>
                </c:pt>
                <c:pt idx="188">
                  <c:v>2018/9</c:v>
                </c:pt>
                <c:pt idx="189">
                  <c:v>2018/10</c:v>
                </c:pt>
                <c:pt idx="190">
                  <c:v>2018/11</c:v>
                </c:pt>
                <c:pt idx="191">
                  <c:v>2018/12</c:v>
                </c:pt>
                <c:pt idx="192">
                  <c:v>2019/1</c:v>
                </c:pt>
                <c:pt idx="193">
                  <c:v>2019/2</c:v>
                </c:pt>
                <c:pt idx="194">
                  <c:v>2019/3</c:v>
                </c:pt>
                <c:pt idx="195">
                  <c:v>2019/4</c:v>
                </c:pt>
                <c:pt idx="196">
                  <c:v>2019/5</c:v>
                </c:pt>
                <c:pt idx="197">
                  <c:v>2019/6</c:v>
                </c:pt>
                <c:pt idx="198">
                  <c:v>2019/7</c:v>
                </c:pt>
                <c:pt idx="199">
                  <c:v>2019/8</c:v>
                </c:pt>
                <c:pt idx="200">
                  <c:v>2019/9</c:v>
                </c:pt>
                <c:pt idx="201">
                  <c:v>2019/10</c:v>
                </c:pt>
                <c:pt idx="202">
                  <c:v>2019/11</c:v>
                </c:pt>
                <c:pt idx="203">
                  <c:v>2019/12</c:v>
                </c:pt>
                <c:pt idx="204">
                  <c:v>2020/1</c:v>
                </c:pt>
                <c:pt idx="205">
                  <c:v>2020/2</c:v>
                </c:pt>
                <c:pt idx="206">
                  <c:v>2020/3</c:v>
                </c:pt>
                <c:pt idx="207">
                  <c:v>2020/4</c:v>
                </c:pt>
                <c:pt idx="208">
                  <c:v>2020/5</c:v>
                </c:pt>
                <c:pt idx="209">
                  <c:v>2020/6</c:v>
                </c:pt>
                <c:pt idx="210">
                  <c:v>2020/7</c:v>
                </c:pt>
                <c:pt idx="211">
                  <c:v>2020/8</c:v>
                </c:pt>
                <c:pt idx="212">
                  <c:v>2020/9</c:v>
                </c:pt>
                <c:pt idx="213">
                  <c:v>2020/10</c:v>
                </c:pt>
                <c:pt idx="214">
                  <c:v>2020/11</c:v>
                </c:pt>
                <c:pt idx="215">
                  <c:v>2020/12</c:v>
                </c:pt>
                <c:pt idx="216">
                  <c:v>2021/1</c:v>
                </c:pt>
                <c:pt idx="217">
                  <c:v>2021/2</c:v>
                </c:pt>
                <c:pt idx="218">
                  <c:v>2021/3</c:v>
                </c:pt>
                <c:pt idx="219">
                  <c:v>2021/4</c:v>
                </c:pt>
                <c:pt idx="220">
                  <c:v>2021/5</c:v>
                </c:pt>
                <c:pt idx="221">
                  <c:v>2021/6</c:v>
                </c:pt>
                <c:pt idx="222">
                  <c:v>2021/7</c:v>
                </c:pt>
                <c:pt idx="223">
                  <c:v>2021/8</c:v>
                </c:pt>
                <c:pt idx="224">
                  <c:v>2021/9</c:v>
                </c:pt>
                <c:pt idx="225">
                  <c:v>2021/10</c:v>
                </c:pt>
                <c:pt idx="226">
                  <c:v>2021/11</c:v>
                </c:pt>
                <c:pt idx="227">
                  <c:v>2021/12</c:v>
                </c:pt>
                <c:pt idx="228">
                  <c:v>2022/1</c:v>
                </c:pt>
                <c:pt idx="229">
                  <c:v>2022/2</c:v>
                </c:pt>
                <c:pt idx="230">
                  <c:v>2022/3</c:v>
                </c:pt>
                <c:pt idx="231">
                  <c:v>2022/4</c:v>
                </c:pt>
                <c:pt idx="232">
                  <c:v>2022/5</c:v>
                </c:pt>
                <c:pt idx="233">
                  <c:v>2022/6</c:v>
                </c:pt>
                <c:pt idx="234">
                  <c:v>2022/7</c:v>
                </c:pt>
                <c:pt idx="235">
                  <c:v>2022/8</c:v>
                </c:pt>
                <c:pt idx="236">
                  <c:v>2022/9</c:v>
                </c:pt>
                <c:pt idx="237">
                  <c:v>2022/10</c:v>
                </c:pt>
                <c:pt idx="238">
                  <c:v>2022/11</c:v>
                </c:pt>
                <c:pt idx="239">
                  <c:v>2022/12</c:v>
                </c:pt>
                <c:pt idx="240">
                  <c:v>/12023</c:v>
                </c:pt>
              </c:strCache>
            </c:strRef>
          </c:cat>
          <c:val>
            <c:numRef>
              <c:f>'Chart 14'!$B$2:$B$242</c:f>
              <c:numCache>
                <c:formatCode>0.00</c:formatCode>
                <c:ptCount val="241"/>
                <c:pt idx="0">
                  <c:v>2.7875530999999998</c:v>
                </c:pt>
                <c:pt idx="1">
                  <c:v>2.7046594000000002</c:v>
                </c:pt>
                <c:pt idx="2">
                  <c:v>2.6277872000000002</c:v>
                </c:pt>
                <c:pt idx="3">
                  <c:v>2.4593490999999998</c:v>
                </c:pt>
                <c:pt idx="4">
                  <c:v>2.3483407000000001</c:v>
                </c:pt>
                <c:pt idx="5">
                  <c:v>2.27155</c:v>
                </c:pt>
                <c:pt idx="6">
                  <c:v>2.2372079999999999</c:v>
                </c:pt>
                <c:pt idx="7">
                  <c:v>2.1655338</c:v>
                </c:pt>
                <c:pt idx="8">
                  <c:v>2.1842475000000001</c:v>
                </c:pt>
                <c:pt idx="9">
                  <c:v>2.1611132999999998</c:v>
                </c:pt>
                <c:pt idx="10">
                  <c:v>2.0365931000000002</c:v>
                </c:pt>
                <c:pt idx="11">
                  <c:v>1.976213</c:v>
                </c:pt>
                <c:pt idx="12">
                  <c:v>1.9607228999999999</c:v>
                </c:pt>
                <c:pt idx="13">
                  <c:v>2.0481367000000001</c:v>
                </c:pt>
                <c:pt idx="14">
                  <c:v>2.1370610999999999</c:v>
                </c:pt>
                <c:pt idx="15">
                  <c:v>2.2577612999999999</c:v>
                </c:pt>
                <c:pt idx="16">
                  <c:v>2.2378638</c:v>
                </c:pt>
                <c:pt idx="17">
                  <c:v>2.3794884000000001</c:v>
                </c:pt>
                <c:pt idx="18">
                  <c:v>2.2638524000000002</c:v>
                </c:pt>
                <c:pt idx="19">
                  <c:v>2.2577292</c:v>
                </c:pt>
                <c:pt idx="20">
                  <c:v>2.2402009999999999</c:v>
                </c:pt>
                <c:pt idx="21">
                  <c:v>2.2372193999999999</c:v>
                </c:pt>
                <c:pt idx="22">
                  <c:v>2.3012131</c:v>
                </c:pt>
                <c:pt idx="23">
                  <c:v>2.3138858999999998</c:v>
                </c:pt>
                <c:pt idx="24">
                  <c:v>2.3158903</c:v>
                </c:pt>
                <c:pt idx="25">
                  <c:v>2.2862448999999998</c:v>
                </c:pt>
                <c:pt idx="26">
                  <c:v>2.2461525999999998</c:v>
                </c:pt>
                <c:pt idx="27">
                  <c:v>2.2397222999999999</c:v>
                </c:pt>
                <c:pt idx="28">
                  <c:v>2.3579552000000001</c:v>
                </c:pt>
                <c:pt idx="29">
                  <c:v>2.1993551999999998</c:v>
                </c:pt>
                <c:pt idx="30">
                  <c:v>2.3010793999999999</c:v>
                </c:pt>
                <c:pt idx="31">
                  <c:v>2.2644058999999999</c:v>
                </c:pt>
                <c:pt idx="32">
                  <c:v>2.3340762000000002</c:v>
                </c:pt>
                <c:pt idx="33">
                  <c:v>2.3253024</c:v>
                </c:pt>
                <c:pt idx="34">
                  <c:v>2.4316658000000002</c:v>
                </c:pt>
                <c:pt idx="35">
                  <c:v>2.4690335000000001</c:v>
                </c:pt>
                <c:pt idx="36">
                  <c:v>2.4510190999999999</c:v>
                </c:pt>
                <c:pt idx="37">
                  <c:v>2.4992554</c:v>
                </c:pt>
                <c:pt idx="38">
                  <c:v>2.5812189999999999</c:v>
                </c:pt>
                <c:pt idx="39">
                  <c:v>2.6806926</c:v>
                </c:pt>
                <c:pt idx="40">
                  <c:v>2.7839594999999999</c:v>
                </c:pt>
                <c:pt idx="41">
                  <c:v>3.0344297999999998</c:v>
                </c:pt>
                <c:pt idx="42">
                  <c:v>3.0939988</c:v>
                </c:pt>
                <c:pt idx="43">
                  <c:v>3.2251143999999998</c:v>
                </c:pt>
                <c:pt idx="44">
                  <c:v>3.2120120000000001</c:v>
                </c:pt>
                <c:pt idx="45">
                  <c:v>3.2911245999999998</c:v>
                </c:pt>
                <c:pt idx="46">
                  <c:v>3.1482614</c:v>
                </c:pt>
                <c:pt idx="47">
                  <c:v>3.1241582999999999</c:v>
                </c:pt>
                <c:pt idx="48">
                  <c:v>3.1457342000000001</c:v>
                </c:pt>
                <c:pt idx="49">
                  <c:v>3.1615579999999999</c:v>
                </c:pt>
                <c:pt idx="50">
                  <c:v>3.1090013999999999</c:v>
                </c:pt>
                <c:pt idx="51">
                  <c:v>2.9667028000000002</c:v>
                </c:pt>
                <c:pt idx="52">
                  <c:v>2.7833239999999999</c:v>
                </c:pt>
                <c:pt idx="53">
                  <c:v>2.6305790999999998</c:v>
                </c:pt>
                <c:pt idx="54">
                  <c:v>2.5346411</c:v>
                </c:pt>
                <c:pt idx="55">
                  <c:v>2.4685402000000001</c:v>
                </c:pt>
                <c:pt idx="56">
                  <c:v>2.4838822999999999</c:v>
                </c:pt>
                <c:pt idx="57">
                  <c:v>2.5033248000000001</c:v>
                </c:pt>
                <c:pt idx="58">
                  <c:v>2.6563696999999999</c:v>
                </c:pt>
                <c:pt idx="59">
                  <c:v>2.7127336</c:v>
                </c:pt>
                <c:pt idx="60">
                  <c:v>2.7470403999999999</c:v>
                </c:pt>
                <c:pt idx="61">
                  <c:v>2.6165653</c:v>
                </c:pt>
                <c:pt idx="62">
                  <c:v>2.6887664</c:v>
                </c:pt>
                <c:pt idx="63">
                  <c:v>2.7251102999999999</c:v>
                </c:pt>
                <c:pt idx="64">
                  <c:v>2.7937419000000001</c:v>
                </c:pt>
                <c:pt idx="65">
                  <c:v>2.9376962</c:v>
                </c:pt>
                <c:pt idx="66">
                  <c:v>3.0142541999999999</c:v>
                </c:pt>
                <c:pt idx="67">
                  <c:v>3.0845058999999999</c:v>
                </c:pt>
                <c:pt idx="68">
                  <c:v>3.0766784999999999</c:v>
                </c:pt>
                <c:pt idx="69">
                  <c:v>2.9291949000000002</c:v>
                </c:pt>
                <c:pt idx="70">
                  <c:v>2.7864624</c:v>
                </c:pt>
                <c:pt idx="71">
                  <c:v>2.6304305000000001</c:v>
                </c:pt>
                <c:pt idx="72">
                  <c:v>2.5522480999999999</c:v>
                </c:pt>
                <c:pt idx="73">
                  <c:v>2.5594948999999998</c:v>
                </c:pt>
                <c:pt idx="74">
                  <c:v>2.4535819000000001</c:v>
                </c:pt>
                <c:pt idx="75">
                  <c:v>2.3761456999999999</c:v>
                </c:pt>
                <c:pt idx="76">
                  <c:v>2.2888288000000001</c:v>
                </c:pt>
                <c:pt idx="77">
                  <c:v>2.0898948000000002</c:v>
                </c:pt>
                <c:pt idx="78">
                  <c:v>1.9228669</c:v>
                </c:pt>
                <c:pt idx="79">
                  <c:v>1.7701932</c:v>
                </c:pt>
                <c:pt idx="80">
                  <c:v>1.6158958000000001</c:v>
                </c:pt>
                <c:pt idx="81">
                  <c:v>1.5209969000000001</c:v>
                </c:pt>
                <c:pt idx="82">
                  <c:v>1.3714917</c:v>
                </c:pt>
                <c:pt idx="83">
                  <c:v>1.3248614999999999</c:v>
                </c:pt>
                <c:pt idx="84">
                  <c:v>1.1770019</c:v>
                </c:pt>
                <c:pt idx="85">
                  <c:v>1.0548474000000001</c:v>
                </c:pt>
                <c:pt idx="86">
                  <c:v>0.93183853000000005</c:v>
                </c:pt>
                <c:pt idx="87">
                  <c:v>0.87602977999999998</c:v>
                </c:pt>
                <c:pt idx="88">
                  <c:v>0.79986780000000002</c:v>
                </c:pt>
                <c:pt idx="89">
                  <c:v>0.78483473000000004</c:v>
                </c:pt>
                <c:pt idx="90">
                  <c:v>0.74959321999999995</c:v>
                </c:pt>
                <c:pt idx="91">
                  <c:v>0.69562860999999998</c:v>
                </c:pt>
                <c:pt idx="92">
                  <c:v>0.66761360000000003</c:v>
                </c:pt>
                <c:pt idx="93">
                  <c:v>0.67526624000000002</c:v>
                </c:pt>
                <c:pt idx="94">
                  <c:v>0.82600200999999995</c:v>
                </c:pt>
                <c:pt idx="95">
                  <c:v>0.83710132000000004</c:v>
                </c:pt>
                <c:pt idx="96">
                  <c:v>0.96003713000000002</c:v>
                </c:pt>
                <c:pt idx="97">
                  <c:v>1.1238816</c:v>
                </c:pt>
                <c:pt idx="98">
                  <c:v>1.1861014000000001</c:v>
                </c:pt>
                <c:pt idx="99">
                  <c:v>1.2155499999999999</c:v>
                </c:pt>
                <c:pt idx="100">
                  <c:v>1.2613949</c:v>
                </c:pt>
                <c:pt idx="101">
                  <c:v>1.2990531999999999</c:v>
                </c:pt>
                <c:pt idx="102">
                  <c:v>1.4236275</c:v>
                </c:pt>
                <c:pt idx="103">
                  <c:v>1.6569750999999999</c:v>
                </c:pt>
                <c:pt idx="104">
                  <c:v>1.7268144999999999</c:v>
                </c:pt>
                <c:pt idx="105">
                  <c:v>1.8413647</c:v>
                </c:pt>
                <c:pt idx="106">
                  <c:v>1.8407168</c:v>
                </c:pt>
                <c:pt idx="107">
                  <c:v>2.0478499000000001</c:v>
                </c:pt>
                <c:pt idx="108">
                  <c:v>2.1159284999999999</c:v>
                </c:pt>
                <c:pt idx="109">
                  <c:v>2.0181912</c:v>
                </c:pt>
                <c:pt idx="110">
                  <c:v>2.1247577</c:v>
                </c:pt>
                <c:pt idx="111">
                  <c:v>2.1937928000000002</c:v>
                </c:pt>
                <c:pt idx="112">
                  <c:v>2.1896843000000001</c:v>
                </c:pt>
                <c:pt idx="113">
                  <c:v>2.2407468000000001</c:v>
                </c:pt>
                <c:pt idx="114">
                  <c:v>2.2616531000000002</c:v>
                </c:pt>
                <c:pt idx="115">
                  <c:v>2.1718632000000002</c:v>
                </c:pt>
                <c:pt idx="116">
                  <c:v>2.2199385</c:v>
                </c:pt>
                <c:pt idx="117">
                  <c:v>2.2070704999999999</c:v>
                </c:pt>
                <c:pt idx="118">
                  <c:v>2.1959868999999999</c:v>
                </c:pt>
                <c:pt idx="119">
                  <c:v>2.1097305</c:v>
                </c:pt>
                <c:pt idx="120">
                  <c:v>2.0682971000000001</c:v>
                </c:pt>
                <c:pt idx="121">
                  <c:v>2.1460170000000001</c:v>
                </c:pt>
                <c:pt idx="122">
                  <c:v>2.0999024999999998</c:v>
                </c:pt>
                <c:pt idx="123">
                  <c:v>1.9354319</c:v>
                </c:pt>
                <c:pt idx="124">
                  <c:v>1.907797</c:v>
                </c:pt>
                <c:pt idx="125">
                  <c:v>1.8766189</c:v>
                </c:pt>
                <c:pt idx="126">
                  <c:v>1.8678790000000001</c:v>
                </c:pt>
                <c:pt idx="127">
                  <c:v>1.9142201999999999</c:v>
                </c:pt>
                <c:pt idx="128">
                  <c:v>1.8904211</c:v>
                </c:pt>
                <c:pt idx="129">
                  <c:v>1.8687355999999999</c:v>
                </c:pt>
                <c:pt idx="130">
                  <c:v>1.8930866</c:v>
                </c:pt>
                <c:pt idx="131">
                  <c:v>1.8711903999999999</c:v>
                </c:pt>
                <c:pt idx="132">
                  <c:v>1.8218144999999999</c:v>
                </c:pt>
                <c:pt idx="133">
                  <c:v>1.7891862999999999</c:v>
                </c:pt>
                <c:pt idx="134">
                  <c:v>1.8208567</c:v>
                </c:pt>
                <c:pt idx="135">
                  <c:v>2.0251611999999999</c:v>
                </c:pt>
                <c:pt idx="136">
                  <c:v>2.1282345</c:v>
                </c:pt>
                <c:pt idx="137">
                  <c:v>2.1433409000000001</c:v>
                </c:pt>
                <c:pt idx="138">
                  <c:v>2.1008094000000002</c:v>
                </c:pt>
                <c:pt idx="139">
                  <c:v>1.9625041999999999</c:v>
                </c:pt>
                <c:pt idx="140">
                  <c:v>1.9540470000000001</c:v>
                </c:pt>
                <c:pt idx="141">
                  <c:v>2.0060186999999998</c:v>
                </c:pt>
                <c:pt idx="142">
                  <c:v>2.0043657000000001</c:v>
                </c:pt>
                <c:pt idx="143">
                  <c:v>1.9711259000000001</c:v>
                </c:pt>
                <c:pt idx="144">
                  <c:v>1.9856529999999999</c:v>
                </c:pt>
                <c:pt idx="145">
                  <c:v>1.9819969</c:v>
                </c:pt>
                <c:pt idx="146">
                  <c:v>1.9991371</c:v>
                </c:pt>
                <c:pt idx="147">
                  <c:v>2.0631235999999999</c:v>
                </c:pt>
                <c:pt idx="148">
                  <c:v>2.0668869000000001</c:v>
                </c:pt>
                <c:pt idx="149">
                  <c:v>2.1147326</c:v>
                </c:pt>
                <c:pt idx="150">
                  <c:v>2.1414477000000001</c:v>
                </c:pt>
                <c:pt idx="151">
                  <c:v>2.1802397999999998</c:v>
                </c:pt>
                <c:pt idx="152">
                  <c:v>2.2794310000000002</c:v>
                </c:pt>
                <c:pt idx="153">
                  <c:v>2.3462109</c:v>
                </c:pt>
                <c:pt idx="154">
                  <c:v>2.4052606000000001</c:v>
                </c:pt>
                <c:pt idx="155">
                  <c:v>2.4436874</c:v>
                </c:pt>
                <c:pt idx="156">
                  <c:v>2.4667222</c:v>
                </c:pt>
                <c:pt idx="157">
                  <c:v>2.5442092000000001</c:v>
                </c:pt>
                <c:pt idx="158">
                  <c:v>2.5318779999999999</c:v>
                </c:pt>
                <c:pt idx="159">
                  <c:v>2.5379960000000001</c:v>
                </c:pt>
                <c:pt idx="160">
                  <c:v>2.5711572</c:v>
                </c:pt>
                <c:pt idx="161">
                  <c:v>2.5689022000000001</c:v>
                </c:pt>
                <c:pt idx="162">
                  <c:v>2.5758511999999998</c:v>
                </c:pt>
                <c:pt idx="163">
                  <c:v>2.7228064000000001</c:v>
                </c:pt>
                <c:pt idx="164">
                  <c:v>2.6321032</c:v>
                </c:pt>
                <c:pt idx="165">
                  <c:v>2.5095184000000001</c:v>
                </c:pt>
                <c:pt idx="166">
                  <c:v>2.5258012999999999</c:v>
                </c:pt>
                <c:pt idx="167">
                  <c:v>2.5949439999999999</c:v>
                </c:pt>
                <c:pt idx="168">
                  <c:v>2.661562</c:v>
                </c:pt>
                <c:pt idx="169">
                  <c:v>2.6744599999999998</c:v>
                </c:pt>
                <c:pt idx="170">
                  <c:v>2.453344</c:v>
                </c:pt>
                <c:pt idx="171">
                  <c:v>2.25217</c:v>
                </c:pt>
                <c:pt idx="172">
                  <c:v>2.1559110000000001</c:v>
                </c:pt>
                <c:pt idx="173">
                  <c:v>2.1385299999999998</c:v>
                </c:pt>
                <c:pt idx="174">
                  <c:v>2.1467689999999999</c:v>
                </c:pt>
                <c:pt idx="175">
                  <c:v>2.0898319999999999</c:v>
                </c:pt>
                <c:pt idx="176">
                  <c:v>2.106697</c:v>
                </c:pt>
                <c:pt idx="177">
                  <c:v>2.1928190000000001</c:v>
                </c:pt>
                <c:pt idx="178">
                  <c:v>2.1150310000000001</c:v>
                </c:pt>
                <c:pt idx="179">
                  <c:v>2.1254719999999998</c:v>
                </c:pt>
                <c:pt idx="180">
                  <c:v>2.1663049999999999</c:v>
                </c:pt>
                <c:pt idx="181">
                  <c:v>2.1318959999999998</c:v>
                </c:pt>
                <c:pt idx="182">
                  <c:v>2.3691970000000002</c:v>
                </c:pt>
                <c:pt idx="183">
                  <c:v>2.4934229999999999</c:v>
                </c:pt>
                <c:pt idx="184">
                  <c:v>2.544991</c:v>
                </c:pt>
                <c:pt idx="185">
                  <c:v>2.5532189999999999</c:v>
                </c:pt>
                <c:pt idx="186">
                  <c:v>2.5196339999999999</c:v>
                </c:pt>
                <c:pt idx="187">
                  <c:v>2.4328780000000001</c:v>
                </c:pt>
                <c:pt idx="188">
                  <c:v>2.4619330000000001</c:v>
                </c:pt>
                <c:pt idx="189">
                  <c:v>2.4149880000000001</c:v>
                </c:pt>
                <c:pt idx="190">
                  <c:v>2.4767939999999999</c:v>
                </c:pt>
                <c:pt idx="191">
                  <c:v>2.4643700000000002</c:v>
                </c:pt>
                <c:pt idx="192">
                  <c:v>2.3855330000000001</c:v>
                </c:pt>
                <c:pt idx="193">
                  <c:v>2.3766479999999999</c:v>
                </c:pt>
                <c:pt idx="194">
                  <c:v>2.3996840000000002</c:v>
                </c:pt>
                <c:pt idx="195">
                  <c:v>2.4079269999999999</c:v>
                </c:pt>
                <c:pt idx="196">
                  <c:v>2.39723</c:v>
                </c:pt>
                <c:pt idx="197">
                  <c:v>2.421751</c:v>
                </c:pt>
                <c:pt idx="198">
                  <c:v>2.4608479999999999</c:v>
                </c:pt>
                <c:pt idx="199">
                  <c:v>2.6292460000000002</c:v>
                </c:pt>
                <c:pt idx="200">
                  <c:v>2.6067670000000001</c:v>
                </c:pt>
                <c:pt idx="201">
                  <c:v>2.7333409999999998</c:v>
                </c:pt>
                <c:pt idx="202">
                  <c:v>2.7682169999999999</c:v>
                </c:pt>
                <c:pt idx="203">
                  <c:v>2.7463609999999998</c:v>
                </c:pt>
                <c:pt idx="204">
                  <c:v>2.7970670000000002</c:v>
                </c:pt>
                <c:pt idx="205">
                  <c:v>2.8129360000000001</c:v>
                </c:pt>
                <c:pt idx="206">
                  <c:v>2.6473789999999999</c:v>
                </c:pt>
                <c:pt idx="207">
                  <c:v>2.2263519999999999</c:v>
                </c:pt>
                <c:pt idx="208">
                  <c:v>2.0842079999999998</c:v>
                </c:pt>
                <c:pt idx="209">
                  <c:v>2.0581459999999998</c:v>
                </c:pt>
                <c:pt idx="210">
                  <c:v>2.3488570000000002</c:v>
                </c:pt>
                <c:pt idx="211">
                  <c:v>2.2889780000000002</c:v>
                </c:pt>
                <c:pt idx="212">
                  <c:v>2.077391</c:v>
                </c:pt>
                <c:pt idx="213">
                  <c:v>1.8421590000000001</c:v>
                </c:pt>
                <c:pt idx="214">
                  <c:v>1.7985869999999999</c:v>
                </c:pt>
                <c:pt idx="215">
                  <c:v>1.716599</c:v>
                </c:pt>
                <c:pt idx="216">
                  <c:v>1.517012</c:v>
                </c:pt>
                <c:pt idx="217">
                  <c:v>1.5270090000000001</c:v>
                </c:pt>
                <c:pt idx="218">
                  <c:v>1.7069840000000001</c:v>
                </c:pt>
                <c:pt idx="219">
                  <c:v>2.2623310000000001</c:v>
                </c:pt>
                <c:pt idx="220">
                  <c:v>2.6231640000000001</c:v>
                </c:pt>
                <c:pt idx="221">
                  <c:v>2.5885790000000002</c:v>
                </c:pt>
                <c:pt idx="222">
                  <c:v>2.315464</c:v>
                </c:pt>
                <c:pt idx="223">
                  <c:v>2.343064</c:v>
                </c:pt>
                <c:pt idx="224">
                  <c:v>2.6383830000000001</c:v>
                </c:pt>
                <c:pt idx="225">
                  <c:v>3.0356190000000001</c:v>
                </c:pt>
                <c:pt idx="226">
                  <c:v>3.2143199999999998</c:v>
                </c:pt>
                <c:pt idx="227">
                  <c:v>3.484143</c:v>
                </c:pt>
                <c:pt idx="228">
                  <c:v>3.9886590000000002</c:v>
                </c:pt>
                <c:pt idx="229">
                  <c:v>4.3070700000000004</c:v>
                </c:pt>
                <c:pt idx="230">
                  <c:v>4.5584230000000003</c:v>
                </c:pt>
                <c:pt idx="231">
                  <c:v>4.7218030000000004</c:v>
                </c:pt>
                <c:pt idx="232">
                  <c:v>4.985582</c:v>
                </c:pt>
                <c:pt idx="233">
                  <c:v>5.4223369999999997</c:v>
                </c:pt>
                <c:pt idx="234">
                  <c:v>5.6253289999999998</c:v>
                </c:pt>
                <c:pt idx="235">
                  <c:v>5.9917049999999996</c:v>
                </c:pt>
                <c:pt idx="236">
                  <c:v>6.3927949999999996</c:v>
                </c:pt>
                <c:pt idx="237">
                  <c:v>6.3648090000000002</c:v>
                </c:pt>
                <c:pt idx="238">
                  <c:v>6.4711780000000001</c:v>
                </c:pt>
                <c:pt idx="239">
                  <c:v>6.6172230000000001</c:v>
                </c:pt>
                <c:pt idx="240">
                  <c:v>6.5544924739999999</c:v>
                </c:pt>
              </c:numCache>
            </c:numRef>
          </c:val>
          <c:smooth val="0"/>
          <c:extLst xmlns:c16r2="http://schemas.microsoft.com/office/drawing/2015/06/chart">
            <c:ext xmlns:c16="http://schemas.microsoft.com/office/drawing/2014/chart" uri="{C3380CC4-5D6E-409C-BE32-E72D297353CC}">
              <c16:uniqueId val="{00000000-2BB8-4831-9226-006C67DF51C3}"/>
            </c:ext>
          </c:extLst>
        </c:ser>
        <c:ser>
          <c:idx val="1"/>
          <c:order val="1"/>
          <c:tx>
            <c:strRef>
              <c:f>'Chart 14'!$C$1</c:f>
              <c:strCache>
                <c:ptCount val="1"/>
                <c:pt idx="0">
                  <c:v> Core PCE</c:v>
                </c:pt>
              </c:strCache>
            </c:strRef>
          </c:tx>
          <c:marker>
            <c:symbol val="none"/>
          </c:marker>
          <c:cat>
            <c:strRef>
              <c:f>'Chart 14'!$A$2:$A$242</c:f>
              <c:strCache>
                <c:ptCount val="241"/>
                <c:pt idx="0">
                  <c:v>2003/1</c:v>
                </c:pt>
                <c:pt idx="1">
                  <c:v>2003/2</c:v>
                </c:pt>
                <c:pt idx="2">
                  <c:v>2003/3</c:v>
                </c:pt>
                <c:pt idx="3">
                  <c:v>2003/4</c:v>
                </c:pt>
                <c:pt idx="4">
                  <c:v>2003/5</c:v>
                </c:pt>
                <c:pt idx="5">
                  <c:v>2003/6</c:v>
                </c:pt>
                <c:pt idx="6">
                  <c:v>2003/7</c:v>
                </c:pt>
                <c:pt idx="7">
                  <c:v>2003/8</c:v>
                </c:pt>
                <c:pt idx="8">
                  <c:v>2003/9</c:v>
                </c:pt>
                <c:pt idx="9">
                  <c:v>2003/10</c:v>
                </c:pt>
                <c:pt idx="10">
                  <c:v>2003/11</c:v>
                </c:pt>
                <c:pt idx="11">
                  <c:v>2003/12</c:v>
                </c:pt>
                <c:pt idx="12">
                  <c:v>2004/1</c:v>
                </c:pt>
                <c:pt idx="13">
                  <c:v>2004/2</c:v>
                </c:pt>
                <c:pt idx="14">
                  <c:v>2004/3</c:v>
                </c:pt>
                <c:pt idx="15">
                  <c:v>2004/4</c:v>
                </c:pt>
                <c:pt idx="16">
                  <c:v>2004/5</c:v>
                </c:pt>
                <c:pt idx="17">
                  <c:v>2004/6</c:v>
                </c:pt>
                <c:pt idx="18">
                  <c:v>2004/7</c:v>
                </c:pt>
                <c:pt idx="19">
                  <c:v>2004/8</c:v>
                </c:pt>
                <c:pt idx="20">
                  <c:v>2004/9</c:v>
                </c:pt>
                <c:pt idx="21">
                  <c:v>2004/10</c:v>
                </c:pt>
                <c:pt idx="22">
                  <c:v>2004/11</c:v>
                </c:pt>
                <c:pt idx="23">
                  <c:v>2004/12</c:v>
                </c:pt>
                <c:pt idx="24">
                  <c:v>2005/1</c:v>
                </c:pt>
                <c:pt idx="25">
                  <c:v>2005/2</c:v>
                </c:pt>
                <c:pt idx="26">
                  <c:v>2005/3</c:v>
                </c:pt>
                <c:pt idx="27">
                  <c:v>2005/4</c:v>
                </c:pt>
                <c:pt idx="28">
                  <c:v>2005/5</c:v>
                </c:pt>
                <c:pt idx="29">
                  <c:v>2005/6</c:v>
                </c:pt>
                <c:pt idx="30">
                  <c:v>2005/7</c:v>
                </c:pt>
                <c:pt idx="31">
                  <c:v>2005/8</c:v>
                </c:pt>
                <c:pt idx="32">
                  <c:v>2005/9</c:v>
                </c:pt>
                <c:pt idx="33">
                  <c:v>2005/10</c:v>
                </c:pt>
                <c:pt idx="34">
                  <c:v>2005/11</c:v>
                </c:pt>
                <c:pt idx="35">
                  <c:v>2005/12</c:v>
                </c:pt>
                <c:pt idx="36">
                  <c:v>2006/1</c:v>
                </c:pt>
                <c:pt idx="37">
                  <c:v>2006/2</c:v>
                </c:pt>
                <c:pt idx="38">
                  <c:v>2006/3</c:v>
                </c:pt>
                <c:pt idx="39">
                  <c:v>2006/4</c:v>
                </c:pt>
                <c:pt idx="40">
                  <c:v>2006/5</c:v>
                </c:pt>
                <c:pt idx="41">
                  <c:v>2006/6</c:v>
                </c:pt>
                <c:pt idx="42">
                  <c:v>2006/7</c:v>
                </c:pt>
                <c:pt idx="43">
                  <c:v>2006/8</c:v>
                </c:pt>
                <c:pt idx="44">
                  <c:v>2006/9</c:v>
                </c:pt>
                <c:pt idx="45">
                  <c:v>2006/10</c:v>
                </c:pt>
                <c:pt idx="46">
                  <c:v>2006/11</c:v>
                </c:pt>
                <c:pt idx="47">
                  <c:v>2006/12</c:v>
                </c:pt>
                <c:pt idx="48">
                  <c:v>2007/1</c:v>
                </c:pt>
                <c:pt idx="49">
                  <c:v>2007/2</c:v>
                </c:pt>
                <c:pt idx="50">
                  <c:v>2007/3</c:v>
                </c:pt>
                <c:pt idx="51">
                  <c:v>2007/4</c:v>
                </c:pt>
                <c:pt idx="52">
                  <c:v>2007/5</c:v>
                </c:pt>
                <c:pt idx="53">
                  <c:v>2007/6</c:v>
                </c:pt>
                <c:pt idx="54">
                  <c:v>2007/7</c:v>
                </c:pt>
                <c:pt idx="55">
                  <c:v>2007/8</c:v>
                </c:pt>
                <c:pt idx="56">
                  <c:v>2007/9</c:v>
                </c:pt>
                <c:pt idx="57">
                  <c:v>2007/10</c:v>
                </c:pt>
                <c:pt idx="58">
                  <c:v>2007/11</c:v>
                </c:pt>
                <c:pt idx="59">
                  <c:v>2007/12</c:v>
                </c:pt>
                <c:pt idx="60">
                  <c:v>2008/1</c:v>
                </c:pt>
                <c:pt idx="61">
                  <c:v>2008/2</c:v>
                </c:pt>
                <c:pt idx="62">
                  <c:v>2008/3</c:v>
                </c:pt>
                <c:pt idx="63">
                  <c:v>2008/4</c:v>
                </c:pt>
                <c:pt idx="64">
                  <c:v>2008/5</c:v>
                </c:pt>
                <c:pt idx="65">
                  <c:v>2008/6</c:v>
                </c:pt>
                <c:pt idx="66">
                  <c:v>2008/7</c:v>
                </c:pt>
                <c:pt idx="67">
                  <c:v>2008/8</c:v>
                </c:pt>
                <c:pt idx="68">
                  <c:v>2008/9</c:v>
                </c:pt>
                <c:pt idx="69">
                  <c:v>2008/10</c:v>
                </c:pt>
                <c:pt idx="70">
                  <c:v>2008/11</c:v>
                </c:pt>
                <c:pt idx="71">
                  <c:v>2008/12</c:v>
                </c:pt>
                <c:pt idx="72">
                  <c:v>2009/1</c:v>
                </c:pt>
                <c:pt idx="73">
                  <c:v>2009/2</c:v>
                </c:pt>
                <c:pt idx="74">
                  <c:v>2009/3</c:v>
                </c:pt>
                <c:pt idx="75">
                  <c:v>2009/4</c:v>
                </c:pt>
                <c:pt idx="76">
                  <c:v>2009/5</c:v>
                </c:pt>
                <c:pt idx="77">
                  <c:v>2009/6</c:v>
                </c:pt>
                <c:pt idx="78">
                  <c:v>2009/7</c:v>
                </c:pt>
                <c:pt idx="79">
                  <c:v>2009/8</c:v>
                </c:pt>
                <c:pt idx="80">
                  <c:v>2009/9</c:v>
                </c:pt>
                <c:pt idx="81">
                  <c:v>2009/10</c:v>
                </c:pt>
                <c:pt idx="82">
                  <c:v>2009/11</c:v>
                </c:pt>
                <c:pt idx="83">
                  <c:v>2009/12</c:v>
                </c:pt>
                <c:pt idx="84">
                  <c:v>2010/1</c:v>
                </c:pt>
                <c:pt idx="85">
                  <c:v>2010/2</c:v>
                </c:pt>
                <c:pt idx="86">
                  <c:v>2010/3</c:v>
                </c:pt>
                <c:pt idx="87">
                  <c:v>2010/4</c:v>
                </c:pt>
                <c:pt idx="88">
                  <c:v>2010/5</c:v>
                </c:pt>
                <c:pt idx="89">
                  <c:v>2010/6</c:v>
                </c:pt>
                <c:pt idx="90">
                  <c:v>2010/7</c:v>
                </c:pt>
                <c:pt idx="91">
                  <c:v>2010/8</c:v>
                </c:pt>
                <c:pt idx="92">
                  <c:v>2010/9</c:v>
                </c:pt>
                <c:pt idx="93">
                  <c:v>2010/10</c:v>
                </c:pt>
                <c:pt idx="94">
                  <c:v>2010/11</c:v>
                </c:pt>
                <c:pt idx="95">
                  <c:v>2010/12</c:v>
                </c:pt>
                <c:pt idx="96">
                  <c:v>2011/1</c:v>
                </c:pt>
                <c:pt idx="97">
                  <c:v>2011/2</c:v>
                </c:pt>
                <c:pt idx="98">
                  <c:v>2011/3</c:v>
                </c:pt>
                <c:pt idx="99">
                  <c:v>2011/4</c:v>
                </c:pt>
                <c:pt idx="100">
                  <c:v>2011/5</c:v>
                </c:pt>
                <c:pt idx="101">
                  <c:v>2011/6</c:v>
                </c:pt>
                <c:pt idx="102">
                  <c:v>2011/7</c:v>
                </c:pt>
                <c:pt idx="103">
                  <c:v>2011/8</c:v>
                </c:pt>
                <c:pt idx="104">
                  <c:v>2011/9</c:v>
                </c:pt>
                <c:pt idx="105">
                  <c:v>2011/10</c:v>
                </c:pt>
                <c:pt idx="106">
                  <c:v>2011/11</c:v>
                </c:pt>
                <c:pt idx="107">
                  <c:v>2011/12</c:v>
                </c:pt>
                <c:pt idx="108">
                  <c:v>2012/1</c:v>
                </c:pt>
                <c:pt idx="109">
                  <c:v>2012/2</c:v>
                </c:pt>
                <c:pt idx="110">
                  <c:v>2012/3</c:v>
                </c:pt>
                <c:pt idx="111">
                  <c:v>2012/4</c:v>
                </c:pt>
                <c:pt idx="112">
                  <c:v>2012/5</c:v>
                </c:pt>
                <c:pt idx="113">
                  <c:v>2012/6</c:v>
                </c:pt>
                <c:pt idx="114">
                  <c:v>2012/7</c:v>
                </c:pt>
                <c:pt idx="115">
                  <c:v>2012/8</c:v>
                </c:pt>
                <c:pt idx="116">
                  <c:v>2012/9</c:v>
                </c:pt>
                <c:pt idx="117">
                  <c:v>2012/10</c:v>
                </c:pt>
                <c:pt idx="118">
                  <c:v>2012/11</c:v>
                </c:pt>
                <c:pt idx="119">
                  <c:v>2012/12</c:v>
                </c:pt>
                <c:pt idx="120">
                  <c:v>2013/1</c:v>
                </c:pt>
                <c:pt idx="121">
                  <c:v>2013/2</c:v>
                </c:pt>
                <c:pt idx="122">
                  <c:v>2013/3</c:v>
                </c:pt>
                <c:pt idx="123">
                  <c:v>2013/4</c:v>
                </c:pt>
                <c:pt idx="124">
                  <c:v>2013/5</c:v>
                </c:pt>
                <c:pt idx="125">
                  <c:v>2013/6</c:v>
                </c:pt>
                <c:pt idx="126">
                  <c:v>2013/7</c:v>
                </c:pt>
                <c:pt idx="127">
                  <c:v>2013/8</c:v>
                </c:pt>
                <c:pt idx="128">
                  <c:v>2013/9</c:v>
                </c:pt>
                <c:pt idx="129">
                  <c:v>2013/10</c:v>
                </c:pt>
                <c:pt idx="130">
                  <c:v>2013/11</c:v>
                </c:pt>
                <c:pt idx="131">
                  <c:v>2013/12</c:v>
                </c:pt>
                <c:pt idx="132">
                  <c:v>2014/1</c:v>
                </c:pt>
                <c:pt idx="133">
                  <c:v>2014/2</c:v>
                </c:pt>
                <c:pt idx="134">
                  <c:v>2014/3</c:v>
                </c:pt>
                <c:pt idx="135">
                  <c:v>2014/4</c:v>
                </c:pt>
                <c:pt idx="136">
                  <c:v>2014/5</c:v>
                </c:pt>
                <c:pt idx="137">
                  <c:v>2014/6</c:v>
                </c:pt>
                <c:pt idx="138">
                  <c:v>2014/7</c:v>
                </c:pt>
                <c:pt idx="139">
                  <c:v>2014/8</c:v>
                </c:pt>
                <c:pt idx="140">
                  <c:v>2014/9</c:v>
                </c:pt>
                <c:pt idx="141">
                  <c:v>2014/10</c:v>
                </c:pt>
                <c:pt idx="142">
                  <c:v>2014/11</c:v>
                </c:pt>
                <c:pt idx="143">
                  <c:v>2014/12</c:v>
                </c:pt>
                <c:pt idx="144">
                  <c:v>2015/1</c:v>
                </c:pt>
                <c:pt idx="145">
                  <c:v>2015/2</c:v>
                </c:pt>
                <c:pt idx="146">
                  <c:v>2015/3</c:v>
                </c:pt>
                <c:pt idx="147">
                  <c:v>2015/4</c:v>
                </c:pt>
                <c:pt idx="148">
                  <c:v>2015/5</c:v>
                </c:pt>
                <c:pt idx="149">
                  <c:v>2015/6</c:v>
                </c:pt>
                <c:pt idx="150">
                  <c:v>2015/7</c:v>
                </c:pt>
                <c:pt idx="151">
                  <c:v>2015/8</c:v>
                </c:pt>
                <c:pt idx="152">
                  <c:v>2015/9</c:v>
                </c:pt>
                <c:pt idx="153">
                  <c:v>2015/10</c:v>
                </c:pt>
                <c:pt idx="154">
                  <c:v>2015/11</c:v>
                </c:pt>
                <c:pt idx="155">
                  <c:v>2015/12</c:v>
                </c:pt>
                <c:pt idx="156">
                  <c:v>2016/1</c:v>
                </c:pt>
                <c:pt idx="157">
                  <c:v>2016/2</c:v>
                </c:pt>
                <c:pt idx="158">
                  <c:v>2016/3</c:v>
                </c:pt>
                <c:pt idx="159">
                  <c:v>2016/4</c:v>
                </c:pt>
                <c:pt idx="160">
                  <c:v>2016/5</c:v>
                </c:pt>
                <c:pt idx="161">
                  <c:v>2016/6</c:v>
                </c:pt>
                <c:pt idx="162">
                  <c:v>2016/7</c:v>
                </c:pt>
                <c:pt idx="163">
                  <c:v>2016/8</c:v>
                </c:pt>
                <c:pt idx="164">
                  <c:v>2016/9</c:v>
                </c:pt>
                <c:pt idx="165">
                  <c:v>2016/10</c:v>
                </c:pt>
                <c:pt idx="166">
                  <c:v>2016/11</c:v>
                </c:pt>
                <c:pt idx="167">
                  <c:v>2016/12</c:v>
                </c:pt>
                <c:pt idx="168">
                  <c:v>2017/1</c:v>
                </c:pt>
                <c:pt idx="169">
                  <c:v>2017/2</c:v>
                </c:pt>
                <c:pt idx="170">
                  <c:v>2017/3</c:v>
                </c:pt>
                <c:pt idx="171">
                  <c:v>2017/4</c:v>
                </c:pt>
                <c:pt idx="172">
                  <c:v>2017/5</c:v>
                </c:pt>
                <c:pt idx="173">
                  <c:v>2017/6</c:v>
                </c:pt>
                <c:pt idx="174">
                  <c:v>2017/7</c:v>
                </c:pt>
                <c:pt idx="175">
                  <c:v>2017/8</c:v>
                </c:pt>
                <c:pt idx="176">
                  <c:v>2017/9</c:v>
                </c:pt>
                <c:pt idx="177">
                  <c:v>2017/10</c:v>
                </c:pt>
                <c:pt idx="178">
                  <c:v>2017/11</c:v>
                </c:pt>
                <c:pt idx="179">
                  <c:v>2017/12</c:v>
                </c:pt>
                <c:pt idx="180">
                  <c:v>2018/1</c:v>
                </c:pt>
                <c:pt idx="181">
                  <c:v>2018/2</c:v>
                </c:pt>
                <c:pt idx="182">
                  <c:v>2018/3</c:v>
                </c:pt>
                <c:pt idx="183">
                  <c:v>2018/4</c:v>
                </c:pt>
                <c:pt idx="184">
                  <c:v>2018/5</c:v>
                </c:pt>
                <c:pt idx="185">
                  <c:v>2018/6</c:v>
                </c:pt>
                <c:pt idx="186">
                  <c:v>2018/7</c:v>
                </c:pt>
                <c:pt idx="187">
                  <c:v>2018/8</c:v>
                </c:pt>
                <c:pt idx="188">
                  <c:v>2018/9</c:v>
                </c:pt>
                <c:pt idx="189">
                  <c:v>2018/10</c:v>
                </c:pt>
                <c:pt idx="190">
                  <c:v>2018/11</c:v>
                </c:pt>
                <c:pt idx="191">
                  <c:v>2018/12</c:v>
                </c:pt>
                <c:pt idx="192">
                  <c:v>2019/1</c:v>
                </c:pt>
                <c:pt idx="193">
                  <c:v>2019/2</c:v>
                </c:pt>
                <c:pt idx="194">
                  <c:v>2019/3</c:v>
                </c:pt>
                <c:pt idx="195">
                  <c:v>2019/4</c:v>
                </c:pt>
                <c:pt idx="196">
                  <c:v>2019/5</c:v>
                </c:pt>
                <c:pt idx="197">
                  <c:v>2019/6</c:v>
                </c:pt>
                <c:pt idx="198">
                  <c:v>2019/7</c:v>
                </c:pt>
                <c:pt idx="199">
                  <c:v>2019/8</c:v>
                </c:pt>
                <c:pt idx="200">
                  <c:v>2019/9</c:v>
                </c:pt>
                <c:pt idx="201">
                  <c:v>2019/10</c:v>
                </c:pt>
                <c:pt idx="202">
                  <c:v>2019/11</c:v>
                </c:pt>
                <c:pt idx="203">
                  <c:v>2019/12</c:v>
                </c:pt>
                <c:pt idx="204">
                  <c:v>2020/1</c:v>
                </c:pt>
                <c:pt idx="205">
                  <c:v>2020/2</c:v>
                </c:pt>
                <c:pt idx="206">
                  <c:v>2020/3</c:v>
                </c:pt>
                <c:pt idx="207">
                  <c:v>2020/4</c:v>
                </c:pt>
                <c:pt idx="208">
                  <c:v>2020/5</c:v>
                </c:pt>
                <c:pt idx="209">
                  <c:v>2020/6</c:v>
                </c:pt>
                <c:pt idx="210">
                  <c:v>2020/7</c:v>
                </c:pt>
                <c:pt idx="211">
                  <c:v>2020/8</c:v>
                </c:pt>
                <c:pt idx="212">
                  <c:v>2020/9</c:v>
                </c:pt>
                <c:pt idx="213">
                  <c:v>2020/10</c:v>
                </c:pt>
                <c:pt idx="214">
                  <c:v>2020/11</c:v>
                </c:pt>
                <c:pt idx="215">
                  <c:v>2020/12</c:v>
                </c:pt>
                <c:pt idx="216">
                  <c:v>2021/1</c:v>
                </c:pt>
                <c:pt idx="217">
                  <c:v>2021/2</c:v>
                </c:pt>
                <c:pt idx="218">
                  <c:v>2021/3</c:v>
                </c:pt>
                <c:pt idx="219">
                  <c:v>2021/4</c:v>
                </c:pt>
                <c:pt idx="220">
                  <c:v>2021/5</c:v>
                </c:pt>
                <c:pt idx="221">
                  <c:v>2021/6</c:v>
                </c:pt>
                <c:pt idx="222">
                  <c:v>2021/7</c:v>
                </c:pt>
                <c:pt idx="223">
                  <c:v>2021/8</c:v>
                </c:pt>
                <c:pt idx="224">
                  <c:v>2021/9</c:v>
                </c:pt>
                <c:pt idx="225">
                  <c:v>2021/10</c:v>
                </c:pt>
                <c:pt idx="226">
                  <c:v>2021/11</c:v>
                </c:pt>
                <c:pt idx="227">
                  <c:v>2021/12</c:v>
                </c:pt>
                <c:pt idx="228">
                  <c:v>2022/1</c:v>
                </c:pt>
                <c:pt idx="229">
                  <c:v>2022/2</c:v>
                </c:pt>
                <c:pt idx="230">
                  <c:v>2022/3</c:v>
                </c:pt>
                <c:pt idx="231">
                  <c:v>2022/4</c:v>
                </c:pt>
                <c:pt idx="232">
                  <c:v>2022/5</c:v>
                </c:pt>
                <c:pt idx="233">
                  <c:v>2022/6</c:v>
                </c:pt>
                <c:pt idx="234">
                  <c:v>2022/7</c:v>
                </c:pt>
                <c:pt idx="235">
                  <c:v>2022/8</c:v>
                </c:pt>
                <c:pt idx="236">
                  <c:v>2022/9</c:v>
                </c:pt>
                <c:pt idx="237">
                  <c:v>2022/10</c:v>
                </c:pt>
                <c:pt idx="238">
                  <c:v>2022/11</c:v>
                </c:pt>
                <c:pt idx="239">
                  <c:v>2022/12</c:v>
                </c:pt>
                <c:pt idx="240">
                  <c:v>/12023</c:v>
                </c:pt>
              </c:strCache>
            </c:strRef>
          </c:cat>
          <c:val>
            <c:numRef>
              <c:f>'Chart 14'!$C$2:$C$242</c:f>
              <c:numCache>
                <c:formatCode>0.00</c:formatCode>
                <c:ptCount val="241"/>
                <c:pt idx="0">
                  <c:v>1.78006</c:v>
                </c:pt>
                <c:pt idx="1">
                  <c:v>1.7272400000000001</c:v>
                </c:pt>
                <c:pt idx="2">
                  <c:v>1.7685500000000001</c:v>
                </c:pt>
                <c:pt idx="3">
                  <c:v>1.5978300000000001</c:v>
                </c:pt>
                <c:pt idx="4">
                  <c:v>1.6308499999999999</c:v>
                </c:pt>
                <c:pt idx="5">
                  <c:v>1.52762</c:v>
                </c:pt>
                <c:pt idx="6">
                  <c:v>1.5747599999999999</c:v>
                </c:pt>
                <c:pt idx="7">
                  <c:v>1.4893099999999999</c:v>
                </c:pt>
                <c:pt idx="8">
                  <c:v>1.4654400000000001</c:v>
                </c:pt>
                <c:pt idx="9">
                  <c:v>1.56538</c:v>
                </c:pt>
                <c:pt idx="10">
                  <c:v>1.60548</c:v>
                </c:pt>
                <c:pt idx="11">
                  <c:v>1.63845</c:v>
                </c:pt>
                <c:pt idx="12">
                  <c:v>1.8284800000000001</c:v>
                </c:pt>
                <c:pt idx="13">
                  <c:v>1.85324</c:v>
                </c:pt>
                <c:pt idx="14">
                  <c:v>1.86093</c:v>
                </c:pt>
                <c:pt idx="15">
                  <c:v>2.0125799999999998</c:v>
                </c:pt>
                <c:pt idx="16">
                  <c:v>2.0049600000000001</c:v>
                </c:pt>
                <c:pt idx="17">
                  <c:v>2.1088499999999999</c:v>
                </c:pt>
                <c:pt idx="18">
                  <c:v>1.97648</c:v>
                </c:pt>
                <c:pt idx="19">
                  <c:v>1.9001699999999999</c:v>
                </c:pt>
                <c:pt idx="20">
                  <c:v>1.94801</c:v>
                </c:pt>
                <c:pt idx="21">
                  <c:v>1.98312</c:v>
                </c:pt>
                <c:pt idx="22">
                  <c:v>2.0623399999999998</c:v>
                </c:pt>
                <c:pt idx="23">
                  <c:v>2.0655999999999999</c:v>
                </c:pt>
                <c:pt idx="24">
                  <c:v>2.1711</c:v>
                </c:pt>
                <c:pt idx="25">
                  <c:v>2.1745700000000001</c:v>
                </c:pt>
                <c:pt idx="26">
                  <c:v>2.2557700000000001</c:v>
                </c:pt>
                <c:pt idx="27">
                  <c:v>2.1084999999999998</c:v>
                </c:pt>
                <c:pt idx="28">
                  <c:v>2.1773899999999999</c:v>
                </c:pt>
                <c:pt idx="29">
                  <c:v>2.0861000000000001</c:v>
                </c:pt>
                <c:pt idx="30">
                  <c:v>2.1147900000000002</c:v>
                </c:pt>
                <c:pt idx="31">
                  <c:v>2.1589900000000002</c:v>
                </c:pt>
                <c:pt idx="32">
                  <c:v>2.1941199999999998</c:v>
                </c:pt>
                <c:pt idx="33">
                  <c:v>2.2640600000000002</c:v>
                </c:pt>
                <c:pt idx="34">
                  <c:v>2.3062200000000002</c:v>
                </c:pt>
                <c:pt idx="35">
                  <c:v>2.2803499999999999</c:v>
                </c:pt>
                <c:pt idx="36">
                  <c:v>2.1432199999999999</c:v>
                </c:pt>
                <c:pt idx="37">
                  <c:v>2.1385399999999999</c:v>
                </c:pt>
                <c:pt idx="38">
                  <c:v>2.16737</c:v>
                </c:pt>
                <c:pt idx="39">
                  <c:v>2.3612500000000001</c:v>
                </c:pt>
                <c:pt idx="40">
                  <c:v>2.40855</c:v>
                </c:pt>
                <c:pt idx="41">
                  <c:v>2.5959500000000002</c:v>
                </c:pt>
                <c:pt idx="42">
                  <c:v>2.5457800000000002</c:v>
                </c:pt>
                <c:pt idx="43">
                  <c:v>2.67022</c:v>
                </c:pt>
                <c:pt idx="44">
                  <c:v>2.6057199999999998</c:v>
                </c:pt>
                <c:pt idx="45">
                  <c:v>2.4971299999999998</c:v>
                </c:pt>
                <c:pt idx="46">
                  <c:v>2.2845</c:v>
                </c:pt>
                <c:pt idx="47">
                  <c:v>2.3157399999999999</c:v>
                </c:pt>
                <c:pt idx="48">
                  <c:v>2.50047</c:v>
                </c:pt>
                <c:pt idx="49">
                  <c:v>2.5566900000000001</c:v>
                </c:pt>
                <c:pt idx="50">
                  <c:v>2.3783599999999998</c:v>
                </c:pt>
                <c:pt idx="51">
                  <c:v>2.2113999999999998</c:v>
                </c:pt>
                <c:pt idx="52">
                  <c:v>2.0764399999999998</c:v>
                </c:pt>
                <c:pt idx="53">
                  <c:v>1.9873499999999999</c:v>
                </c:pt>
                <c:pt idx="54">
                  <c:v>2.0405199999999999</c:v>
                </c:pt>
                <c:pt idx="55">
                  <c:v>1.9857899999999999</c:v>
                </c:pt>
                <c:pt idx="56">
                  <c:v>2.1023700000000001</c:v>
                </c:pt>
                <c:pt idx="57">
                  <c:v>2.18411</c:v>
                </c:pt>
                <c:pt idx="58">
                  <c:v>2.3353899999999999</c:v>
                </c:pt>
                <c:pt idx="59">
                  <c:v>2.4045100000000001</c:v>
                </c:pt>
                <c:pt idx="60">
                  <c:v>2.19313</c:v>
                </c:pt>
                <c:pt idx="61">
                  <c:v>2.0720299999999998</c:v>
                </c:pt>
                <c:pt idx="62">
                  <c:v>2.1688100000000001</c:v>
                </c:pt>
                <c:pt idx="63">
                  <c:v>2.0832700000000002</c:v>
                </c:pt>
                <c:pt idx="64">
                  <c:v>2.1490800000000001</c:v>
                </c:pt>
                <c:pt idx="65">
                  <c:v>2.2147899999999998</c:v>
                </c:pt>
                <c:pt idx="66">
                  <c:v>2.2449599999999998</c:v>
                </c:pt>
                <c:pt idx="67">
                  <c:v>2.2178800000000001</c:v>
                </c:pt>
                <c:pt idx="68">
                  <c:v>2.0440200000000002</c:v>
                </c:pt>
                <c:pt idx="69">
                  <c:v>1.63419</c:v>
                </c:pt>
                <c:pt idx="70">
                  <c:v>1.3900300000000001</c:v>
                </c:pt>
                <c:pt idx="71">
                  <c:v>1.1371500000000001</c:v>
                </c:pt>
                <c:pt idx="72">
                  <c:v>0.90556999999999999</c:v>
                </c:pt>
                <c:pt idx="73">
                  <c:v>0.88763999999999998</c:v>
                </c:pt>
                <c:pt idx="74">
                  <c:v>0.76254</c:v>
                </c:pt>
                <c:pt idx="75">
                  <c:v>0.92896999999999996</c:v>
                </c:pt>
                <c:pt idx="76">
                  <c:v>0.82223999999999997</c:v>
                </c:pt>
                <c:pt idx="77">
                  <c:v>0.7198</c:v>
                </c:pt>
                <c:pt idx="78">
                  <c:v>0.62551999999999996</c:v>
                </c:pt>
                <c:pt idx="79">
                  <c:v>0.65114000000000005</c:v>
                </c:pt>
                <c:pt idx="80">
                  <c:v>0.72426999999999997</c:v>
                </c:pt>
                <c:pt idx="81">
                  <c:v>1.23946</c:v>
                </c:pt>
                <c:pt idx="82">
                  <c:v>1.37415</c:v>
                </c:pt>
                <c:pt idx="83">
                  <c:v>1.5100800000000001</c:v>
                </c:pt>
                <c:pt idx="84">
                  <c:v>1.69024</c:v>
                </c:pt>
                <c:pt idx="85">
                  <c:v>1.69841</c:v>
                </c:pt>
                <c:pt idx="86">
                  <c:v>1.7774000000000001</c:v>
                </c:pt>
                <c:pt idx="87">
                  <c:v>1.60178</c:v>
                </c:pt>
                <c:pt idx="88">
                  <c:v>1.6363300000000001</c:v>
                </c:pt>
                <c:pt idx="89">
                  <c:v>1.55647</c:v>
                </c:pt>
                <c:pt idx="90">
                  <c:v>1.4700800000000001</c:v>
                </c:pt>
                <c:pt idx="91">
                  <c:v>1.4175800000000001</c:v>
                </c:pt>
                <c:pt idx="92">
                  <c:v>1.2978700000000001</c:v>
                </c:pt>
                <c:pt idx="93">
                  <c:v>1.0793299999999999</c:v>
                </c:pt>
                <c:pt idx="94">
                  <c:v>1.1210899999999999</c:v>
                </c:pt>
                <c:pt idx="95">
                  <c:v>1.05559</c:v>
                </c:pt>
                <c:pt idx="96">
                  <c:v>1.12473</c:v>
                </c:pt>
                <c:pt idx="97">
                  <c:v>1.2130700000000001</c:v>
                </c:pt>
                <c:pt idx="98">
                  <c:v>1.2143600000000001</c:v>
                </c:pt>
                <c:pt idx="99">
                  <c:v>1.39514</c:v>
                </c:pt>
                <c:pt idx="100">
                  <c:v>1.5240499999999999</c:v>
                </c:pt>
                <c:pt idx="101">
                  <c:v>1.5853999999999999</c:v>
                </c:pt>
                <c:pt idx="102">
                  <c:v>1.7343999999999999</c:v>
                </c:pt>
                <c:pt idx="103">
                  <c:v>1.8392200000000001</c:v>
                </c:pt>
                <c:pt idx="104">
                  <c:v>1.85057</c:v>
                </c:pt>
                <c:pt idx="105">
                  <c:v>1.7445900000000001</c:v>
                </c:pt>
                <c:pt idx="106">
                  <c:v>1.82785</c:v>
                </c:pt>
                <c:pt idx="107">
                  <c:v>1.9758100000000001</c:v>
                </c:pt>
                <c:pt idx="108">
                  <c:v>2.0609999999999999</c:v>
                </c:pt>
                <c:pt idx="109">
                  <c:v>2.0245700000000002</c:v>
                </c:pt>
                <c:pt idx="110">
                  <c:v>2.04406</c:v>
                </c:pt>
                <c:pt idx="111">
                  <c:v>1.96475</c:v>
                </c:pt>
                <c:pt idx="112">
                  <c:v>1.8254699999999999</c:v>
                </c:pt>
                <c:pt idx="113">
                  <c:v>1.8193999999999999</c:v>
                </c:pt>
                <c:pt idx="114">
                  <c:v>1.774</c:v>
                </c:pt>
                <c:pt idx="115">
                  <c:v>1.6354500000000001</c:v>
                </c:pt>
                <c:pt idx="116">
                  <c:v>1.6921600000000001</c:v>
                </c:pt>
                <c:pt idx="117">
                  <c:v>1.8890899999999999</c:v>
                </c:pt>
                <c:pt idx="118">
                  <c:v>1.7839100000000001</c:v>
                </c:pt>
                <c:pt idx="119">
                  <c:v>1.68903</c:v>
                </c:pt>
                <c:pt idx="120">
                  <c:v>1.5943499999999999</c:v>
                </c:pt>
                <c:pt idx="121">
                  <c:v>1.57504</c:v>
                </c:pt>
                <c:pt idx="122">
                  <c:v>1.4960599999999999</c:v>
                </c:pt>
                <c:pt idx="123">
                  <c:v>1.4206099999999999</c:v>
                </c:pt>
                <c:pt idx="124">
                  <c:v>1.4271799999999999</c:v>
                </c:pt>
                <c:pt idx="125">
                  <c:v>1.48874</c:v>
                </c:pt>
                <c:pt idx="126">
                  <c:v>1.5132000000000001</c:v>
                </c:pt>
                <c:pt idx="127">
                  <c:v>1.56718</c:v>
                </c:pt>
                <c:pt idx="128">
                  <c:v>1.5552699999999999</c:v>
                </c:pt>
                <c:pt idx="129">
                  <c:v>1.52565</c:v>
                </c:pt>
                <c:pt idx="130">
                  <c:v>1.59358</c:v>
                </c:pt>
                <c:pt idx="131">
                  <c:v>1.6579900000000001</c:v>
                </c:pt>
                <c:pt idx="132">
                  <c:v>1.5415700000000001</c:v>
                </c:pt>
                <c:pt idx="133">
                  <c:v>1.4823</c:v>
                </c:pt>
                <c:pt idx="134">
                  <c:v>1.5818399999999999</c:v>
                </c:pt>
                <c:pt idx="135">
                  <c:v>1.6962699999999999</c:v>
                </c:pt>
                <c:pt idx="136">
                  <c:v>1.7665299999999999</c:v>
                </c:pt>
                <c:pt idx="137">
                  <c:v>1.7173099999999999</c:v>
                </c:pt>
                <c:pt idx="138">
                  <c:v>1.7742</c:v>
                </c:pt>
                <c:pt idx="139">
                  <c:v>1.69445</c:v>
                </c:pt>
                <c:pt idx="140">
                  <c:v>1.7062999999999999</c:v>
                </c:pt>
                <c:pt idx="141">
                  <c:v>1.58212</c:v>
                </c:pt>
                <c:pt idx="142">
                  <c:v>1.51281</c:v>
                </c:pt>
                <c:pt idx="143">
                  <c:v>1.4697100000000001</c:v>
                </c:pt>
                <c:pt idx="144">
                  <c:v>1.3570800000000001</c:v>
                </c:pt>
                <c:pt idx="145">
                  <c:v>1.39625</c:v>
                </c:pt>
                <c:pt idx="146">
                  <c:v>1.35951</c:v>
                </c:pt>
                <c:pt idx="147">
                  <c:v>1.33847</c:v>
                </c:pt>
                <c:pt idx="148">
                  <c:v>1.28468</c:v>
                </c:pt>
                <c:pt idx="149">
                  <c:v>1.2899799999999999</c:v>
                </c:pt>
                <c:pt idx="150">
                  <c:v>1.1937800000000001</c:v>
                </c:pt>
                <c:pt idx="151">
                  <c:v>1.2291099999999999</c:v>
                </c:pt>
                <c:pt idx="152">
                  <c:v>1.2343500000000001</c:v>
                </c:pt>
                <c:pt idx="153">
                  <c:v>1.15798</c:v>
                </c:pt>
                <c:pt idx="154">
                  <c:v>1.1567400000000001</c:v>
                </c:pt>
                <c:pt idx="155">
                  <c:v>1.12869</c:v>
                </c:pt>
                <c:pt idx="156">
                  <c:v>1.3369800000000001</c:v>
                </c:pt>
                <c:pt idx="157">
                  <c:v>1.3943399999999999</c:v>
                </c:pt>
                <c:pt idx="158">
                  <c:v>1.3845099999999999</c:v>
                </c:pt>
                <c:pt idx="159">
                  <c:v>1.4675400000000001</c:v>
                </c:pt>
                <c:pt idx="160">
                  <c:v>1.4973399999999999</c:v>
                </c:pt>
                <c:pt idx="161">
                  <c:v>1.49841</c:v>
                </c:pt>
                <c:pt idx="162">
                  <c:v>1.5812200000000001</c:v>
                </c:pt>
                <c:pt idx="163">
                  <c:v>1.69757</c:v>
                </c:pt>
                <c:pt idx="164">
                  <c:v>1.68394</c:v>
                </c:pt>
                <c:pt idx="165">
                  <c:v>1.8201099999999999</c:v>
                </c:pt>
                <c:pt idx="166">
                  <c:v>1.76196</c:v>
                </c:pt>
                <c:pt idx="167">
                  <c:v>1.8284100000000001</c:v>
                </c:pt>
                <c:pt idx="168">
                  <c:v>1.90202</c:v>
                </c:pt>
                <c:pt idx="169">
                  <c:v>1.9408000000000001</c:v>
                </c:pt>
                <c:pt idx="170">
                  <c:v>1.74657</c:v>
                </c:pt>
                <c:pt idx="171">
                  <c:v>1.73369</c:v>
                </c:pt>
                <c:pt idx="172">
                  <c:v>1.67157</c:v>
                </c:pt>
                <c:pt idx="173">
                  <c:v>1.69594</c:v>
                </c:pt>
                <c:pt idx="174">
                  <c:v>1.58484</c:v>
                </c:pt>
                <c:pt idx="175">
                  <c:v>1.5198799999999999</c:v>
                </c:pt>
                <c:pt idx="176">
                  <c:v>1.53501</c:v>
                </c:pt>
                <c:pt idx="177">
                  <c:v>1.65079</c:v>
                </c:pt>
                <c:pt idx="178">
                  <c:v>1.6790099999999999</c:v>
                </c:pt>
                <c:pt idx="179">
                  <c:v>1.6955199999999999</c:v>
                </c:pt>
                <c:pt idx="180">
                  <c:v>1.74899</c:v>
                </c:pt>
                <c:pt idx="181">
                  <c:v>1.76606</c:v>
                </c:pt>
                <c:pt idx="182">
                  <c:v>2.0472399999999999</c:v>
                </c:pt>
                <c:pt idx="183">
                  <c:v>1.97919</c:v>
                </c:pt>
                <c:pt idx="184">
                  <c:v>2.0767000000000002</c:v>
                </c:pt>
                <c:pt idx="185">
                  <c:v>2.0366</c:v>
                </c:pt>
                <c:pt idx="186">
                  <c:v>2.1104099999999999</c:v>
                </c:pt>
                <c:pt idx="187">
                  <c:v>2.0097299999999998</c:v>
                </c:pt>
                <c:pt idx="188">
                  <c:v>2.0893600000000001</c:v>
                </c:pt>
                <c:pt idx="189">
                  <c:v>1.9603900000000001</c:v>
                </c:pt>
                <c:pt idx="190">
                  <c:v>2.07125</c:v>
                </c:pt>
                <c:pt idx="191">
                  <c:v>2.0847500000000001</c:v>
                </c:pt>
                <c:pt idx="192">
                  <c:v>1.8830199999999999</c:v>
                </c:pt>
                <c:pt idx="193">
                  <c:v>1.7344999999999999</c:v>
                </c:pt>
                <c:pt idx="194">
                  <c:v>1.63195</c:v>
                </c:pt>
                <c:pt idx="195">
                  <c:v>1.7312099999999999</c:v>
                </c:pt>
                <c:pt idx="196">
                  <c:v>1.6524799999999999</c:v>
                </c:pt>
                <c:pt idx="197">
                  <c:v>1.7506600000000001</c:v>
                </c:pt>
                <c:pt idx="198">
                  <c:v>1.7583200000000001</c:v>
                </c:pt>
                <c:pt idx="199">
                  <c:v>1.83589</c:v>
                </c:pt>
                <c:pt idx="200">
                  <c:v>1.68634</c:v>
                </c:pt>
                <c:pt idx="201">
                  <c:v>1.69038</c:v>
                </c:pt>
                <c:pt idx="202">
                  <c:v>1.52755</c:v>
                </c:pt>
                <c:pt idx="203">
                  <c:v>1.58816</c:v>
                </c:pt>
                <c:pt idx="204">
                  <c:v>1.68625</c:v>
                </c:pt>
                <c:pt idx="205">
                  <c:v>1.79755</c:v>
                </c:pt>
                <c:pt idx="206">
                  <c:v>1.6102399999999999</c:v>
                </c:pt>
                <c:pt idx="207">
                  <c:v>0.91178000000000003</c:v>
                </c:pt>
                <c:pt idx="208">
                  <c:v>0.93583000000000005</c:v>
                </c:pt>
                <c:pt idx="209">
                  <c:v>0.93838999999999995</c:v>
                </c:pt>
                <c:pt idx="210">
                  <c:v>1.13056</c:v>
                </c:pt>
                <c:pt idx="211">
                  <c:v>1.3467499999999999</c:v>
                </c:pt>
                <c:pt idx="212">
                  <c:v>1.45987</c:v>
                </c:pt>
                <c:pt idx="213">
                  <c:v>1.35205</c:v>
                </c:pt>
                <c:pt idx="214">
                  <c:v>1.3543799999999999</c:v>
                </c:pt>
                <c:pt idx="215">
                  <c:v>1.46313</c:v>
                </c:pt>
                <c:pt idx="216">
                  <c:v>1.5698000000000001</c:v>
                </c:pt>
                <c:pt idx="217">
                  <c:v>1.56264</c:v>
                </c:pt>
                <c:pt idx="218">
                  <c:v>2.0451999999999999</c:v>
                </c:pt>
                <c:pt idx="219">
                  <c:v>3.1224500000000002</c:v>
                </c:pt>
                <c:pt idx="220">
                  <c:v>3.5171399999999999</c:v>
                </c:pt>
                <c:pt idx="221">
                  <c:v>3.8018200000000002</c:v>
                </c:pt>
                <c:pt idx="222">
                  <c:v>3.86687</c:v>
                </c:pt>
                <c:pt idx="223">
                  <c:v>3.88198</c:v>
                </c:pt>
                <c:pt idx="224">
                  <c:v>3.9191400000000001</c:v>
                </c:pt>
                <c:pt idx="225">
                  <c:v>4.3081300000000002</c:v>
                </c:pt>
                <c:pt idx="226">
                  <c:v>4.8181500000000002</c:v>
                </c:pt>
                <c:pt idx="227">
                  <c:v>5.0436100000000001</c:v>
                </c:pt>
                <c:pt idx="228">
                  <c:v>5.2089999999999996</c:v>
                </c:pt>
                <c:pt idx="229">
                  <c:v>5.4185699999999999</c:v>
                </c:pt>
                <c:pt idx="230">
                  <c:v>5.36477</c:v>
                </c:pt>
                <c:pt idx="231">
                  <c:v>5.0298699999999998</c:v>
                </c:pt>
                <c:pt idx="232">
                  <c:v>4.8815400000000002</c:v>
                </c:pt>
                <c:pt idx="233">
                  <c:v>5.0354099999999997</c:v>
                </c:pt>
                <c:pt idx="234">
                  <c:v>4.7032999999999996</c:v>
                </c:pt>
                <c:pt idx="235">
                  <c:v>4.93405</c:v>
                </c:pt>
                <c:pt idx="236">
                  <c:v>5.20153</c:v>
                </c:pt>
                <c:pt idx="237">
                  <c:v>5.0937999999999999</c:v>
                </c:pt>
                <c:pt idx="238">
                  <c:v>4.78071</c:v>
                </c:pt>
                <c:pt idx="239">
                  <c:v>4.60426</c:v>
                </c:pt>
                <c:pt idx="240">
                  <c:v>4.7068199999999996</c:v>
                </c:pt>
              </c:numCache>
            </c:numRef>
          </c:val>
          <c:smooth val="0"/>
          <c:extLst xmlns:c16r2="http://schemas.microsoft.com/office/drawing/2015/06/chart">
            <c:ext xmlns:c16="http://schemas.microsoft.com/office/drawing/2014/chart" uri="{C3380CC4-5D6E-409C-BE32-E72D297353CC}">
              <c16:uniqueId val="{00000001-2BB8-4831-9226-006C67DF51C3}"/>
            </c:ext>
          </c:extLst>
        </c:ser>
        <c:ser>
          <c:idx val="2"/>
          <c:order val="2"/>
          <c:tx>
            <c:strRef>
              <c:f>'Chart 14'!$D$1</c:f>
              <c:strCache>
                <c:ptCount val="1"/>
                <c:pt idx="0">
                  <c:v>Policy interest rate, effective</c:v>
                </c:pt>
              </c:strCache>
            </c:strRef>
          </c:tx>
          <c:marker>
            <c:symbol val="none"/>
          </c:marker>
          <c:cat>
            <c:strRef>
              <c:f>'Chart 14'!$A$2:$A$242</c:f>
              <c:strCache>
                <c:ptCount val="241"/>
                <c:pt idx="0">
                  <c:v>2003/1</c:v>
                </c:pt>
                <c:pt idx="1">
                  <c:v>2003/2</c:v>
                </c:pt>
                <c:pt idx="2">
                  <c:v>2003/3</c:v>
                </c:pt>
                <c:pt idx="3">
                  <c:v>2003/4</c:v>
                </c:pt>
                <c:pt idx="4">
                  <c:v>2003/5</c:v>
                </c:pt>
                <c:pt idx="5">
                  <c:v>2003/6</c:v>
                </c:pt>
                <c:pt idx="6">
                  <c:v>2003/7</c:v>
                </c:pt>
                <c:pt idx="7">
                  <c:v>2003/8</c:v>
                </c:pt>
                <c:pt idx="8">
                  <c:v>2003/9</c:v>
                </c:pt>
                <c:pt idx="9">
                  <c:v>2003/10</c:v>
                </c:pt>
                <c:pt idx="10">
                  <c:v>2003/11</c:v>
                </c:pt>
                <c:pt idx="11">
                  <c:v>2003/12</c:v>
                </c:pt>
                <c:pt idx="12">
                  <c:v>2004/1</c:v>
                </c:pt>
                <c:pt idx="13">
                  <c:v>2004/2</c:v>
                </c:pt>
                <c:pt idx="14">
                  <c:v>2004/3</c:v>
                </c:pt>
                <c:pt idx="15">
                  <c:v>2004/4</c:v>
                </c:pt>
                <c:pt idx="16">
                  <c:v>2004/5</c:v>
                </c:pt>
                <c:pt idx="17">
                  <c:v>2004/6</c:v>
                </c:pt>
                <c:pt idx="18">
                  <c:v>2004/7</c:v>
                </c:pt>
                <c:pt idx="19">
                  <c:v>2004/8</c:v>
                </c:pt>
                <c:pt idx="20">
                  <c:v>2004/9</c:v>
                </c:pt>
                <c:pt idx="21">
                  <c:v>2004/10</c:v>
                </c:pt>
                <c:pt idx="22">
                  <c:v>2004/11</c:v>
                </c:pt>
                <c:pt idx="23">
                  <c:v>2004/12</c:v>
                </c:pt>
                <c:pt idx="24">
                  <c:v>2005/1</c:v>
                </c:pt>
                <c:pt idx="25">
                  <c:v>2005/2</c:v>
                </c:pt>
                <c:pt idx="26">
                  <c:v>2005/3</c:v>
                </c:pt>
                <c:pt idx="27">
                  <c:v>2005/4</c:v>
                </c:pt>
                <c:pt idx="28">
                  <c:v>2005/5</c:v>
                </c:pt>
                <c:pt idx="29">
                  <c:v>2005/6</c:v>
                </c:pt>
                <c:pt idx="30">
                  <c:v>2005/7</c:v>
                </c:pt>
                <c:pt idx="31">
                  <c:v>2005/8</c:v>
                </c:pt>
                <c:pt idx="32">
                  <c:v>2005/9</c:v>
                </c:pt>
                <c:pt idx="33">
                  <c:v>2005/10</c:v>
                </c:pt>
                <c:pt idx="34">
                  <c:v>2005/11</c:v>
                </c:pt>
                <c:pt idx="35">
                  <c:v>2005/12</c:v>
                </c:pt>
                <c:pt idx="36">
                  <c:v>2006/1</c:v>
                </c:pt>
                <c:pt idx="37">
                  <c:v>2006/2</c:v>
                </c:pt>
                <c:pt idx="38">
                  <c:v>2006/3</c:v>
                </c:pt>
                <c:pt idx="39">
                  <c:v>2006/4</c:v>
                </c:pt>
                <c:pt idx="40">
                  <c:v>2006/5</c:v>
                </c:pt>
                <c:pt idx="41">
                  <c:v>2006/6</c:v>
                </c:pt>
                <c:pt idx="42">
                  <c:v>2006/7</c:v>
                </c:pt>
                <c:pt idx="43">
                  <c:v>2006/8</c:v>
                </c:pt>
                <c:pt idx="44">
                  <c:v>2006/9</c:v>
                </c:pt>
                <c:pt idx="45">
                  <c:v>2006/10</c:v>
                </c:pt>
                <c:pt idx="46">
                  <c:v>2006/11</c:v>
                </c:pt>
                <c:pt idx="47">
                  <c:v>2006/12</c:v>
                </c:pt>
                <c:pt idx="48">
                  <c:v>2007/1</c:v>
                </c:pt>
                <c:pt idx="49">
                  <c:v>2007/2</c:v>
                </c:pt>
                <c:pt idx="50">
                  <c:v>2007/3</c:v>
                </c:pt>
                <c:pt idx="51">
                  <c:v>2007/4</c:v>
                </c:pt>
                <c:pt idx="52">
                  <c:v>2007/5</c:v>
                </c:pt>
                <c:pt idx="53">
                  <c:v>2007/6</c:v>
                </c:pt>
                <c:pt idx="54">
                  <c:v>2007/7</c:v>
                </c:pt>
                <c:pt idx="55">
                  <c:v>2007/8</c:v>
                </c:pt>
                <c:pt idx="56">
                  <c:v>2007/9</c:v>
                </c:pt>
                <c:pt idx="57">
                  <c:v>2007/10</c:v>
                </c:pt>
                <c:pt idx="58">
                  <c:v>2007/11</c:v>
                </c:pt>
                <c:pt idx="59">
                  <c:v>2007/12</c:v>
                </c:pt>
                <c:pt idx="60">
                  <c:v>2008/1</c:v>
                </c:pt>
                <c:pt idx="61">
                  <c:v>2008/2</c:v>
                </c:pt>
                <c:pt idx="62">
                  <c:v>2008/3</c:v>
                </c:pt>
                <c:pt idx="63">
                  <c:v>2008/4</c:v>
                </c:pt>
                <c:pt idx="64">
                  <c:v>2008/5</c:v>
                </c:pt>
                <c:pt idx="65">
                  <c:v>2008/6</c:v>
                </c:pt>
                <c:pt idx="66">
                  <c:v>2008/7</c:v>
                </c:pt>
                <c:pt idx="67">
                  <c:v>2008/8</c:v>
                </c:pt>
                <c:pt idx="68">
                  <c:v>2008/9</c:v>
                </c:pt>
                <c:pt idx="69">
                  <c:v>2008/10</c:v>
                </c:pt>
                <c:pt idx="70">
                  <c:v>2008/11</c:v>
                </c:pt>
                <c:pt idx="71">
                  <c:v>2008/12</c:v>
                </c:pt>
                <c:pt idx="72">
                  <c:v>2009/1</c:v>
                </c:pt>
                <c:pt idx="73">
                  <c:v>2009/2</c:v>
                </c:pt>
                <c:pt idx="74">
                  <c:v>2009/3</c:v>
                </c:pt>
                <c:pt idx="75">
                  <c:v>2009/4</c:v>
                </c:pt>
                <c:pt idx="76">
                  <c:v>2009/5</c:v>
                </c:pt>
                <c:pt idx="77">
                  <c:v>2009/6</c:v>
                </c:pt>
                <c:pt idx="78">
                  <c:v>2009/7</c:v>
                </c:pt>
                <c:pt idx="79">
                  <c:v>2009/8</c:v>
                </c:pt>
                <c:pt idx="80">
                  <c:v>2009/9</c:v>
                </c:pt>
                <c:pt idx="81">
                  <c:v>2009/10</c:v>
                </c:pt>
                <c:pt idx="82">
                  <c:v>2009/11</c:v>
                </c:pt>
                <c:pt idx="83">
                  <c:v>2009/12</c:v>
                </c:pt>
                <c:pt idx="84">
                  <c:v>2010/1</c:v>
                </c:pt>
                <c:pt idx="85">
                  <c:v>2010/2</c:v>
                </c:pt>
                <c:pt idx="86">
                  <c:v>2010/3</c:v>
                </c:pt>
                <c:pt idx="87">
                  <c:v>2010/4</c:v>
                </c:pt>
                <c:pt idx="88">
                  <c:v>2010/5</c:v>
                </c:pt>
                <c:pt idx="89">
                  <c:v>2010/6</c:v>
                </c:pt>
                <c:pt idx="90">
                  <c:v>2010/7</c:v>
                </c:pt>
                <c:pt idx="91">
                  <c:v>2010/8</c:v>
                </c:pt>
                <c:pt idx="92">
                  <c:v>2010/9</c:v>
                </c:pt>
                <c:pt idx="93">
                  <c:v>2010/10</c:v>
                </c:pt>
                <c:pt idx="94">
                  <c:v>2010/11</c:v>
                </c:pt>
                <c:pt idx="95">
                  <c:v>2010/12</c:v>
                </c:pt>
                <c:pt idx="96">
                  <c:v>2011/1</c:v>
                </c:pt>
                <c:pt idx="97">
                  <c:v>2011/2</c:v>
                </c:pt>
                <c:pt idx="98">
                  <c:v>2011/3</c:v>
                </c:pt>
                <c:pt idx="99">
                  <c:v>2011/4</c:v>
                </c:pt>
                <c:pt idx="100">
                  <c:v>2011/5</c:v>
                </c:pt>
                <c:pt idx="101">
                  <c:v>2011/6</c:v>
                </c:pt>
                <c:pt idx="102">
                  <c:v>2011/7</c:v>
                </c:pt>
                <c:pt idx="103">
                  <c:v>2011/8</c:v>
                </c:pt>
                <c:pt idx="104">
                  <c:v>2011/9</c:v>
                </c:pt>
                <c:pt idx="105">
                  <c:v>2011/10</c:v>
                </c:pt>
                <c:pt idx="106">
                  <c:v>2011/11</c:v>
                </c:pt>
                <c:pt idx="107">
                  <c:v>2011/12</c:v>
                </c:pt>
                <c:pt idx="108">
                  <c:v>2012/1</c:v>
                </c:pt>
                <c:pt idx="109">
                  <c:v>2012/2</c:v>
                </c:pt>
                <c:pt idx="110">
                  <c:v>2012/3</c:v>
                </c:pt>
                <c:pt idx="111">
                  <c:v>2012/4</c:v>
                </c:pt>
                <c:pt idx="112">
                  <c:v>2012/5</c:v>
                </c:pt>
                <c:pt idx="113">
                  <c:v>2012/6</c:v>
                </c:pt>
                <c:pt idx="114">
                  <c:v>2012/7</c:v>
                </c:pt>
                <c:pt idx="115">
                  <c:v>2012/8</c:v>
                </c:pt>
                <c:pt idx="116">
                  <c:v>2012/9</c:v>
                </c:pt>
                <c:pt idx="117">
                  <c:v>2012/10</c:v>
                </c:pt>
                <c:pt idx="118">
                  <c:v>2012/11</c:v>
                </c:pt>
                <c:pt idx="119">
                  <c:v>2012/12</c:v>
                </c:pt>
                <c:pt idx="120">
                  <c:v>2013/1</c:v>
                </c:pt>
                <c:pt idx="121">
                  <c:v>2013/2</c:v>
                </c:pt>
                <c:pt idx="122">
                  <c:v>2013/3</c:v>
                </c:pt>
                <c:pt idx="123">
                  <c:v>2013/4</c:v>
                </c:pt>
                <c:pt idx="124">
                  <c:v>2013/5</c:v>
                </c:pt>
                <c:pt idx="125">
                  <c:v>2013/6</c:v>
                </c:pt>
                <c:pt idx="126">
                  <c:v>2013/7</c:v>
                </c:pt>
                <c:pt idx="127">
                  <c:v>2013/8</c:v>
                </c:pt>
                <c:pt idx="128">
                  <c:v>2013/9</c:v>
                </c:pt>
                <c:pt idx="129">
                  <c:v>2013/10</c:v>
                </c:pt>
                <c:pt idx="130">
                  <c:v>2013/11</c:v>
                </c:pt>
                <c:pt idx="131">
                  <c:v>2013/12</c:v>
                </c:pt>
                <c:pt idx="132">
                  <c:v>2014/1</c:v>
                </c:pt>
                <c:pt idx="133">
                  <c:v>2014/2</c:v>
                </c:pt>
                <c:pt idx="134">
                  <c:v>2014/3</c:v>
                </c:pt>
                <c:pt idx="135">
                  <c:v>2014/4</c:v>
                </c:pt>
                <c:pt idx="136">
                  <c:v>2014/5</c:v>
                </c:pt>
                <c:pt idx="137">
                  <c:v>2014/6</c:v>
                </c:pt>
                <c:pt idx="138">
                  <c:v>2014/7</c:v>
                </c:pt>
                <c:pt idx="139">
                  <c:v>2014/8</c:v>
                </c:pt>
                <c:pt idx="140">
                  <c:v>2014/9</c:v>
                </c:pt>
                <c:pt idx="141">
                  <c:v>2014/10</c:v>
                </c:pt>
                <c:pt idx="142">
                  <c:v>2014/11</c:v>
                </c:pt>
                <c:pt idx="143">
                  <c:v>2014/12</c:v>
                </c:pt>
                <c:pt idx="144">
                  <c:v>2015/1</c:v>
                </c:pt>
                <c:pt idx="145">
                  <c:v>2015/2</c:v>
                </c:pt>
                <c:pt idx="146">
                  <c:v>2015/3</c:v>
                </c:pt>
                <c:pt idx="147">
                  <c:v>2015/4</c:v>
                </c:pt>
                <c:pt idx="148">
                  <c:v>2015/5</c:v>
                </c:pt>
                <c:pt idx="149">
                  <c:v>2015/6</c:v>
                </c:pt>
                <c:pt idx="150">
                  <c:v>2015/7</c:v>
                </c:pt>
                <c:pt idx="151">
                  <c:v>2015/8</c:v>
                </c:pt>
                <c:pt idx="152">
                  <c:v>2015/9</c:v>
                </c:pt>
                <c:pt idx="153">
                  <c:v>2015/10</c:v>
                </c:pt>
                <c:pt idx="154">
                  <c:v>2015/11</c:v>
                </c:pt>
                <c:pt idx="155">
                  <c:v>2015/12</c:v>
                </c:pt>
                <c:pt idx="156">
                  <c:v>2016/1</c:v>
                </c:pt>
                <c:pt idx="157">
                  <c:v>2016/2</c:v>
                </c:pt>
                <c:pt idx="158">
                  <c:v>2016/3</c:v>
                </c:pt>
                <c:pt idx="159">
                  <c:v>2016/4</c:v>
                </c:pt>
                <c:pt idx="160">
                  <c:v>2016/5</c:v>
                </c:pt>
                <c:pt idx="161">
                  <c:v>2016/6</c:v>
                </c:pt>
                <c:pt idx="162">
                  <c:v>2016/7</c:v>
                </c:pt>
                <c:pt idx="163">
                  <c:v>2016/8</c:v>
                </c:pt>
                <c:pt idx="164">
                  <c:v>2016/9</c:v>
                </c:pt>
                <c:pt idx="165">
                  <c:v>2016/10</c:v>
                </c:pt>
                <c:pt idx="166">
                  <c:v>2016/11</c:v>
                </c:pt>
                <c:pt idx="167">
                  <c:v>2016/12</c:v>
                </c:pt>
                <c:pt idx="168">
                  <c:v>2017/1</c:v>
                </c:pt>
                <c:pt idx="169">
                  <c:v>2017/2</c:v>
                </c:pt>
                <c:pt idx="170">
                  <c:v>2017/3</c:v>
                </c:pt>
                <c:pt idx="171">
                  <c:v>2017/4</c:v>
                </c:pt>
                <c:pt idx="172">
                  <c:v>2017/5</c:v>
                </c:pt>
                <c:pt idx="173">
                  <c:v>2017/6</c:v>
                </c:pt>
                <c:pt idx="174">
                  <c:v>2017/7</c:v>
                </c:pt>
                <c:pt idx="175">
                  <c:v>2017/8</c:v>
                </c:pt>
                <c:pt idx="176">
                  <c:v>2017/9</c:v>
                </c:pt>
                <c:pt idx="177">
                  <c:v>2017/10</c:v>
                </c:pt>
                <c:pt idx="178">
                  <c:v>2017/11</c:v>
                </c:pt>
                <c:pt idx="179">
                  <c:v>2017/12</c:v>
                </c:pt>
                <c:pt idx="180">
                  <c:v>2018/1</c:v>
                </c:pt>
                <c:pt idx="181">
                  <c:v>2018/2</c:v>
                </c:pt>
                <c:pt idx="182">
                  <c:v>2018/3</c:v>
                </c:pt>
                <c:pt idx="183">
                  <c:v>2018/4</c:v>
                </c:pt>
                <c:pt idx="184">
                  <c:v>2018/5</c:v>
                </c:pt>
                <c:pt idx="185">
                  <c:v>2018/6</c:v>
                </c:pt>
                <c:pt idx="186">
                  <c:v>2018/7</c:v>
                </c:pt>
                <c:pt idx="187">
                  <c:v>2018/8</c:v>
                </c:pt>
                <c:pt idx="188">
                  <c:v>2018/9</c:v>
                </c:pt>
                <c:pt idx="189">
                  <c:v>2018/10</c:v>
                </c:pt>
                <c:pt idx="190">
                  <c:v>2018/11</c:v>
                </c:pt>
                <c:pt idx="191">
                  <c:v>2018/12</c:v>
                </c:pt>
                <c:pt idx="192">
                  <c:v>2019/1</c:v>
                </c:pt>
                <c:pt idx="193">
                  <c:v>2019/2</c:v>
                </c:pt>
                <c:pt idx="194">
                  <c:v>2019/3</c:v>
                </c:pt>
                <c:pt idx="195">
                  <c:v>2019/4</c:v>
                </c:pt>
                <c:pt idx="196">
                  <c:v>2019/5</c:v>
                </c:pt>
                <c:pt idx="197">
                  <c:v>2019/6</c:v>
                </c:pt>
                <c:pt idx="198">
                  <c:v>2019/7</c:v>
                </c:pt>
                <c:pt idx="199">
                  <c:v>2019/8</c:v>
                </c:pt>
                <c:pt idx="200">
                  <c:v>2019/9</c:v>
                </c:pt>
                <c:pt idx="201">
                  <c:v>2019/10</c:v>
                </c:pt>
                <c:pt idx="202">
                  <c:v>2019/11</c:v>
                </c:pt>
                <c:pt idx="203">
                  <c:v>2019/12</c:v>
                </c:pt>
                <c:pt idx="204">
                  <c:v>2020/1</c:v>
                </c:pt>
                <c:pt idx="205">
                  <c:v>2020/2</c:v>
                </c:pt>
                <c:pt idx="206">
                  <c:v>2020/3</c:v>
                </c:pt>
                <c:pt idx="207">
                  <c:v>2020/4</c:v>
                </c:pt>
                <c:pt idx="208">
                  <c:v>2020/5</c:v>
                </c:pt>
                <c:pt idx="209">
                  <c:v>2020/6</c:v>
                </c:pt>
                <c:pt idx="210">
                  <c:v>2020/7</c:v>
                </c:pt>
                <c:pt idx="211">
                  <c:v>2020/8</c:v>
                </c:pt>
                <c:pt idx="212">
                  <c:v>2020/9</c:v>
                </c:pt>
                <c:pt idx="213">
                  <c:v>2020/10</c:v>
                </c:pt>
                <c:pt idx="214">
                  <c:v>2020/11</c:v>
                </c:pt>
                <c:pt idx="215">
                  <c:v>2020/12</c:v>
                </c:pt>
                <c:pt idx="216">
                  <c:v>2021/1</c:v>
                </c:pt>
                <c:pt idx="217">
                  <c:v>2021/2</c:v>
                </c:pt>
                <c:pt idx="218">
                  <c:v>2021/3</c:v>
                </c:pt>
                <c:pt idx="219">
                  <c:v>2021/4</c:v>
                </c:pt>
                <c:pt idx="220">
                  <c:v>2021/5</c:v>
                </c:pt>
                <c:pt idx="221">
                  <c:v>2021/6</c:v>
                </c:pt>
                <c:pt idx="222">
                  <c:v>2021/7</c:v>
                </c:pt>
                <c:pt idx="223">
                  <c:v>2021/8</c:v>
                </c:pt>
                <c:pt idx="224">
                  <c:v>2021/9</c:v>
                </c:pt>
                <c:pt idx="225">
                  <c:v>2021/10</c:v>
                </c:pt>
                <c:pt idx="226">
                  <c:v>2021/11</c:v>
                </c:pt>
                <c:pt idx="227">
                  <c:v>2021/12</c:v>
                </c:pt>
                <c:pt idx="228">
                  <c:v>2022/1</c:v>
                </c:pt>
                <c:pt idx="229">
                  <c:v>2022/2</c:v>
                </c:pt>
                <c:pt idx="230">
                  <c:v>2022/3</c:v>
                </c:pt>
                <c:pt idx="231">
                  <c:v>2022/4</c:v>
                </c:pt>
                <c:pt idx="232">
                  <c:v>2022/5</c:v>
                </c:pt>
                <c:pt idx="233">
                  <c:v>2022/6</c:v>
                </c:pt>
                <c:pt idx="234">
                  <c:v>2022/7</c:v>
                </c:pt>
                <c:pt idx="235">
                  <c:v>2022/8</c:v>
                </c:pt>
                <c:pt idx="236">
                  <c:v>2022/9</c:v>
                </c:pt>
                <c:pt idx="237">
                  <c:v>2022/10</c:v>
                </c:pt>
                <c:pt idx="238">
                  <c:v>2022/11</c:v>
                </c:pt>
                <c:pt idx="239">
                  <c:v>2022/12</c:v>
                </c:pt>
                <c:pt idx="240">
                  <c:v>/12023</c:v>
                </c:pt>
              </c:strCache>
            </c:strRef>
          </c:cat>
          <c:val>
            <c:numRef>
              <c:f>'Chart 14'!$D$2:$D$242</c:f>
              <c:numCache>
                <c:formatCode>0.00</c:formatCode>
                <c:ptCount val="241"/>
                <c:pt idx="0">
                  <c:v>1.24</c:v>
                </c:pt>
                <c:pt idx="1">
                  <c:v>1.26</c:v>
                </c:pt>
                <c:pt idx="2">
                  <c:v>1.25</c:v>
                </c:pt>
                <c:pt idx="3">
                  <c:v>1.26</c:v>
                </c:pt>
                <c:pt idx="4">
                  <c:v>1.26</c:v>
                </c:pt>
                <c:pt idx="5">
                  <c:v>1.22</c:v>
                </c:pt>
                <c:pt idx="6">
                  <c:v>1.01</c:v>
                </c:pt>
                <c:pt idx="7">
                  <c:v>1.03</c:v>
                </c:pt>
                <c:pt idx="8">
                  <c:v>1.01</c:v>
                </c:pt>
                <c:pt idx="9">
                  <c:v>1.01</c:v>
                </c:pt>
                <c:pt idx="10">
                  <c:v>1</c:v>
                </c:pt>
                <c:pt idx="11">
                  <c:v>0.98</c:v>
                </c:pt>
                <c:pt idx="12">
                  <c:v>1</c:v>
                </c:pt>
                <c:pt idx="13">
                  <c:v>1.01</c:v>
                </c:pt>
                <c:pt idx="14">
                  <c:v>1</c:v>
                </c:pt>
                <c:pt idx="15">
                  <c:v>1</c:v>
                </c:pt>
                <c:pt idx="16">
                  <c:v>1</c:v>
                </c:pt>
                <c:pt idx="17">
                  <c:v>1.03</c:v>
                </c:pt>
                <c:pt idx="18">
                  <c:v>1.26</c:v>
                </c:pt>
                <c:pt idx="19">
                  <c:v>1.43</c:v>
                </c:pt>
                <c:pt idx="20">
                  <c:v>1.61</c:v>
                </c:pt>
                <c:pt idx="21">
                  <c:v>1.76</c:v>
                </c:pt>
                <c:pt idx="22">
                  <c:v>1.93</c:v>
                </c:pt>
                <c:pt idx="23">
                  <c:v>2.16</c:v>
                </c:pt>
                <c:pt idx="24">
                  <c:v>2.2799999999999998</c:v>
                </c:pt>
                <c:pt idx="25">
                  <c:v>2.5</c:v>
                </c:pt>
                <c:pt idx="26">
                  <c:v>2.63</c:v>
                </c:pt>
                <c:pt idx="27">
                  <c:v>2.79</c:v>
                </c:pt>
                <c:pt idx="28">
                  <c:v>3</c:v>
                </c:pt>
                <c:pt idx="29">
                  <c:v>3.04</c:v>
                </c:pt>
                <c:pt idx="30">
                  <c:v>3.26</c:v>
                </c:pt>
                <c:pt idx="31">
                  <c:v>3.5</c:v>
                </c:pt>
                <c:pt idx="32">
                  <c:v>3.62</c:v>
                </c:pt>
                <c:pt idx="33">
                  <c:v>3.78</c:v>
                </c:pt>
                <c:pt idx="34">
                  <c:v>4</c:v>
                </c:pt>
                <c:pt idx="35">
                  <c:v>4.16</c:v>
                </c:pt>
                <c:pt idx="36">
                  <c:v>4.29</c:v>
                </c:pt>
                <c:pt idx="37">
                  <c:v>4.49</c:v>
                </c:pt>
                <c:pt idx="38">
                  <c:v>4.59</c:v>
                </c:pt>
                <c:pt idx="39">
                  <c:v>4.79</c:v>
                </c:pt>
                <c:pt idx="40">
                  <c:v>4.9400000000000004</c:v>
                </c:pt>
                <c:pt idx="41">
                  <c:v>4.99</c:v>
                </c:pt>
                <c:pt idx="42">
                  <c:v>5.24</c:v>
                </c:pt>
                <c:pt idx="43">
                  <c:v>5.25</c:v>
                </c:pt>
                <c:pt idx="44">
                  <c:v>5.25</c:v>
                </c:pt>
                <c:pt idx="45">
                  <c:v>5.25</c:v>
                </c:pt>
                <c:pt idx="46">
                  <c:v>5.25</c:v>
                </c:pt>
                <c:pt idx="47">
                  <c:v>5.24</c:v>
                </c:pt>
                <c:pt idx="48">
                  <c:v>5.25</c:v>
                </c:pt>
                <c:pt idx="49">
                  <c:v>5.26</c:v>
                </c:pt>
                <c:pt idx="50">
                  <c:v>5.26</c:v>
                </c:pt>
                <c:pt idx="51">
                  <c:v>5.25</c:v>
                </c:pt>
                <c:pt idx="52">
                  <c:v>5.25</c:v>
                </c:pt>
                <c:pt idx="53">
                  <c:v>5.25</c:v>
                </c:pt>
                <c:pt idx="54">
                  <c:v>5.26</c:v>
                </c:pt>
                <c:pt idx="55">
                  <c:v>5.0199999999999996</c:v>
                </c:pt>
                <c:pt idx="56">
                  <c:v>4.9400000000000004</c:v>
                </c:pt>
                <c:pt idx="57">
                  <c:v>4.76</c:v>
                </c:pt>
                <c:pt idx="58">
                  <c:v>4.49</c:v>
                </c:pt>
                <c:pt idx="59">
                  <c:v>4.24</c:v>
                </c:pt>
                <c:pt idx="60">
                  <c:v>3.94</c:v>
                </c:pt>
                <c:pt idx="61">
                  <c:v>2.98</c:v>
                </c:pt>
                <c:pt idx="62">
                  <c:v>2.61</c:v>
                </c:pt>
                <c:pt idx="63">
                  <c:v>2.2799999999999998</c:v>
                </c:pt>
                <c:pt idx="64">
                  <c:v>1.98</c:v>
                </c:pt>
                <c:pt idx="65">
                  <c:v>2</c:v>
                </c:pt>
                <c:pt idx="66">
                  <c:v>2.0099999999999998</c:v>
                </c:pt>
                <c:pt idx="67">
                  <c:v>2</c:v>
                </c:pt>
                <c:pt idx="68">
                  <c:v>1.81</c:v>
                </c:pt>
                <c:pt idx="69">
                  <c:v>0.97</c:v>
                </c:pt>
                <c:pt idx="70">
                  <c:v>0.39</c:v>
                </c:pt>
                <c:pt idx="71">
                  <c:v>0.16</c:v>
                </c:pt>
                <c:pt idx="72">
                  <c:v>0.15</c:v>
                </c:pt>
                <c:pt idx="73">
                  <c:v>0.22</c:v>
                </c:pt>
                <c:pt idx="74">
                  <c:v>0.18</c:v>
                </c:pt>
                <c:pt idx="75">
                  <c:v>0.15</c:v>
                </c:pt>
                <c:pt idx="76">
                  <c:v>0.18</c:v>
                </c:pt>
                <c:pt idx="77">
                  <c:v>0.21</c:v>
                </c:pt>
                <c:pt idx="78">
                  <c:v>0.16</c:v>
                </c:pt>
                <c:pt idx="79">
                  <c:v>0.16</c:v>
                </c:pt>
                <c:pt idx="80">
                  <c:v>0.15</c:v>
                </c:pt>
                <c:pt idx="81">
                  <c:v>0.12</c:v>
                </c:pt>
                <c:pt idx="82">
                  <c:v>0.12</c:v>
                </c:pt>
                <c:pt idx="83">
                  <c:v>0.12</c:v>
                </c:pt>
                <c:pt idx="84">
                  <c:v>0.11</c:v>
                </c:pt>
                <c:pt idx="85">
                  <c:v>0.13</c:v>
                </c:pt>
                <c:pt idx="86">
                  <c:v>0.16</c:v>
                </c:pt>
                <c:pt idx="87">
                  <c:v>0.2</c:v>
                </c:pt>
                <c:pt idx="88">
                  <c:v>0.2</c:v>
                </c:pt>
                <c:pt idx="89">
                  <c:v>0.18</c:v>
                </c:pt>
                <c:pt idx="90">
                  <c:v>0.18</c:v>
                </c:pt>
                <c:pt idx="91">
                  <c:v>0.19</c:v>
                </c:pt>
                <c:pt idx="92">
                  <c:v>0.19</c:v>
                </c:pt>
                <c:pt idx="93">
                  <c:v>0.19</c:v>
                </c:pt>
                <c:pt idx="94">
                  <c:v>0.19</c:v>
                </c:pt>
                <c:pt idx="95">
                  <c:v>0.18</c:v>
                </c:pt>
                <c:pt idx="96">
                  <c:v>0.17</c:v>
                </c:pt>
                <c:pt idx="97">
                  <c:v>0.16</c:v>
                </c:pt>
                <c:pt idx="98">
                  <c:v>0.14000000000000001</c:v>
                </c:pt>
                <c:pt idx="99">
                  <c:v>0.1</c:v>
                </c:pt>
                <c:pt idx="100">
                  <c:v>0.09</c:v>
                </c:pt>
                <c:pt idx="101">
                  <c:v>0.09</c:v>
                </c:pt>
                <c:pt idx="102">
                  <c:v>7.0000000000000007E-2</c:v>
                </c:pt>
                <c:pt idx="103">
                  <c:v>0.1</c:v>
                </c:pt>
                <c:pt idx="104">
                  <c:v>0.08</c:v>
                </c:pt>
                <c:pt idx="105">
                  <c:v>7.0000000000000007E-2</c:v>
                </c:pt>
                <c:pt idx="106">
                  <c:v>0.08</c:v>
                </c:pt>
                <c:pt idx="107">
                  <c:v>7.0000000000000007E-2</c:v>
                </c:pt>
                <c:pt idx="108">
                  <c:v>0.08</c:v>
                </c:pt>
                <c:pt idx="109">
                  <c:v>0.1</c:v>
                </c:pt>
                <c:pt idx="110">
                  <c:v>0.13</c:v>
                </c:pt>
                <c:pt idx="111">
                  <c:v>0.14000000000000001</c:v>
                </c:pt>
                <c:pt idx="112">
                  <c:v>0.16</c:v>
                </c:pt>
                <c:pt idx="113">
                  <c:v>0.16</c:v>
                </c:pt>
                <c:pt idx="114">
                  <c:v>0.16</c:v>
                </c:pt>
                <c:pt idx="115">
                  <c:v>0.13</c:v>
                </c:pt>
                <c:pt idx="116">
                  <c:v>0.14000000000000001</c:v>
                </c:pt>
                <c:pt idx="117">
                  <c:v>0.16</c:v>
                </c:pt>
                <c:pt idx="118">
                  <c:v>0.16</c:v>
                </c:pt>
                <c:pt idx="119">
                  <c:v>0.16</c:v>
                </c:pt>
                <c:pt idx="120">
                  <c:v>0.14000000000000001</c:v>
                </c:pt>
                <c:pt idx="121">
                  <c:v>0.15</c:v>
                </c:pt>
                <c:pt idx="122">
                  <c:v>0.14000000000000001</c:v>
                </c:pt>
                <c:pt idx="123">
                  <c:v>0.15</c:v>
                </c:pt>
                <c:pt idx="124">
                  <c:v>0.11</c:v>
                </c:pt>
                <c:pt idx="125">
                  <c:v>0.09</c:v>
                </c:pt>
                <c:pt idx="126">
                  <c:v>0.09</c:v>
                </c:pt>
                <c:pt idx="127">
                  <c:v>0.08</c:v>
                </c:pt>
                <c:pt idx="128">
                  <c:v>0.08</c:v>
                </c:pt>
                <c:pt idx="129">
                  <c:v>0.09</c:v>
                </c:pt>
                <c:pt idx="130">
                  <c:v>0.08</c:v>
                </c:pt>
                <c:pt idx="131">
                  <c:v>0.09</c:v>
                </c:pt>
                <c:pt idx="132">
                  <c:v>7.0000000000000007E-2</c:v>
                </c:pt>
                <c:pt idx="133">
                  <c:v>7.0000000000000007E-2</c:v>
                </c:pt>
                <c:pt idx="134">
                  <c:v>0.08</c:v>
                </c:pt>
                <c:pt idx="135">
                  <c:v>0.09</c:v>
                </c:pt>
                <c:pt idx="136">
                  <c:v>0.09</c:v>
                </c:pt>
                <c:pt idx="137">
                  <c:v>0.1</c:v>
                </c:pt>
                <c:pt idx="138">
                  <c:v>0.09</c:v>
                </c:pt>
                <c:pt idx="139">
                  <c:v>0.09</c:v>
                </c:pt>
                <c:pt idx="140">
                  <c:v>0.09</c:v>
                </c:pt>
                <c:pt idx="141">
                  <c:v>0.09</c:v>
                </c:pt>
                <c:pt idx="142">
                  <c:v>0.09</c:v>
                </c:pt>
                <c:pt idx="143">
                  <c:v>0.12</c:v>
                </c:pt>
                <c:pt idx="144">
                  <c:v>0.11</c:v>
                </c:pt>
                <c:pt idx="145">
                  <c:v>0.11</c:v>
                </c:pt>
                <c:pt idx="146">
                  <c:v>0.11</c:v>
                </c:pt>
                <c:pt idx="147">
                  <c:v>0.12</c:v>
                </c:pt>
                <c:pt idx="148">
                  <c:v>0.12</c:v>
                </c:pt>
                <c:pt idx="149">
                  <c:v>0.13</c:v>
                </c:pt>
                <c:pt idx="150">
                  <c:v>0.13</c:v>
                </c:pt>
                <c:pt idx="151">
                  <c:v>0.14000000000000001</c:v>
                </c:pt>
                <c:pt idx="152">
                  <c:v>0.14000000000000001</c:v>
                </c:pt>
                <c:pt idx="153">
                  <c:v>0.12</c:v>
                </c:pt>
                <c:pt idx="154">
                  <c:v>0.12</c:v>
                </c:pt>
                <c:pt idx="155">
                  <c:v>0.24</c:v>
                </c:pt>
                <c:pt idx="156">
                  <c:v>0.34</c:v>
                </c:pt>
                <c:pt idx="157">
                  <c:v>0.38</c:v>
                </c:pt>
                <c:pt idx="158">
                  <c:v>0.36</c:v>
                </c:pt>
                <c:pt idx="159">
                  <c:v>0.37</c:v>
                </c:pt>
                <c:pt idx="160">
                  <c:v>0.37</c:v>
                </c:pt>
                <c:pt idx="161">
                  <c:v>0.38</c:v>
                </c:pt>
                <c:pt idx="162">
                  <c:v>0.39</c:v>
                </c:pt>
                <c:pt idx="163">
                  <c:v>0.4</c:v>
                </c:pt>
                <c:pt idx="164">
                  <c:v>0.4</c:v>
                </c:pt>
                <c:pt idx="165">
                  <c:v>0.4</c:v>
                </c:pt>
                <c:pt idx="166">
                  <c:v>0.41</c:v>
                </c:pt>
                <c:pt idx="167">
                  <c:v>0.54</c:v>
                </c:pt>
                <c:pt idx="168">
                  <c:v>0.65</c:v>
                </c:pt>
                <c:pt idx="169">
                  <c:v>0.66</c:v>
                </c:pt>
                <c:pt idx="170">
                  <c:v>0.79</c:v>
                </c:pt>
                <c:pt idx="171">
                  <c:v>0.9</c:v>
                </c:pt>
                <c:pt idx="172">
                  <c:v>0.91</c:v>
                </c:pt>
                <c:pt idx="173">
                  <c:v>1.04</c:v>
                </c:pt>
                <c:pt idx="174">
                  <c:v>1.1499999999999999</c:v>
                </c:pt>
                <c:pt idx="175">
                  <c:v>1.1599999999999999</c:v>
                </c:pt>
                <c:pt idx="176">
                  <c:v>1.1499999999999999</c:v>
                </c:pt>
                <c:pt idx="177">
                  <c:v>1.1499999999999999</c:v>
                </c:pt>
                <c:pt idx="178">
                  <c:v>1.1599999999999999</c:v>
                </c:pt>
                <c:pt idx="179">
                  <c:v>1.3</c:v>
                </c:pt>
                <c:pt idx="180">
                  <c:v>1.41</c:v>
                </c:pt>
                <c:pt idx="181">
                  <c:v>1.42</c:v>
                </c:pt>
                <c:pt idx="182">
                  <c:v>1.51</c:v>
                </c:pt>
                <c:pt idx="183">
                  <c:v>1.69</c:v>
                </c:pt>
                <c:pt idx="184">
                  <c:v>1.7</c:v>
                </c:pt>
                <c:pt idx="185">
                  <c:v>1.82</c:v>
                </c:pt>
                <c:pt idx="186">
                  <c:v>1.91</c:v>
                </c:pt>
                <c:pt idx="187">
                  <c:v>1.91</c:v>
                </c:pt>
                <c:pt idx="188">
                  <c:v>1.95</c:v>
                </c:pt>
                <c:pt idx="189">
                  <c:v>2.19</c:v>
                </c:pt>
                <c:pt idx="190">
                  <c:v>2.2000000000000002</c:v>
                </c:pt>
                <c:pt idx="191">
                  <c:v>2.27</c:v>
                </c:pt>
                <c:pt idx="192">
                  <c:v>2.4</c:v>
                </c:pt>
                <c:pt idx="193">
                  <c:v>2.4</c:v>
                </c:pt>
                <c:pt idx="194">
                  <c:v>2.41</c:v>
                </c:pt>
                <c:pt idx="195">
                  <c:v>2.42</c:v>
                </c:pt>
                <c:pt idx="196">
                  <c:v>2.39</c:v>
                </c:pt>
                <c:pt idx="197">
                  <c:v>2.38</c:v>
                </c:pt>
                <c:pt idx="198">
                  <c:v>2.4</c:v>
                </c:pt>
                <c:pt idx="199">
                  <c:v>2.13</c:v>
                </c:pt>
                <c:pt idx="200">
                  <c:v>2.04</c:v>
                </c:pt>
                <c:pt idx="201">
                  <c:v>1.83</c:v>
                </c:pt>
                <c:pt idx="202">
                  <c:v>1.55</c:v>
                </c:pt>
                <c:pt idx="203">
                  <c:v>1.55</c:v>
                </c:pt>
                <c:pt idx="204">
                  <c:v>1.55</c:v>
                </c:pt>
                <c:pt idx="205">
                  <c:v>1.58</c:v>
                </c:pt>
                <c:pt idx="206">
                  <c:v>0.65</c:v>
                </c:pt>
                <c:pt idx="207">
                  <c:v>0.05</c:v>
                </c:pt>
                <c:pt idx="208">
                  <c:v>0.05</c:v>
                </c:pt>
                <c:pt idx="209">
                  <c:v>0.08</c:v>
                </c:pt>
                <c:pt idx="210">
                  <c:v>0.09</c:v>
                </c:pt>
                <c:pt idx="211">
                  <c:v>0.1</c:v>
                </c:pt>
                <c:pt idx="212">
                  <c:v>0.09</c:v>
                </c:pt>
                <c:pt idx="213">
                  <c:v>0.09</c:v>
                </c:pt>
                <c:pt idx="214">
                  <c:v>0.09</c:v>
                </c:pt>
                <c:pt idx="215">
                  <c:v>0.09</c:v>
                </c:pt>
                <c:pt idx="216">
                  <c:v>0.09</c:v>
                </c:pt>
                <c:pt idx="217">
                  <c:v>0.08</c:v>
                </c:pt>
                <c:pt idx="218">
                  <c:v>7.0000000000000007E-2</c:v>
                </c:pt>
                <c:pt idx="219">
                  <c:v>7.0000000000000007E-2</c:v>
                </c:pt>
                <c:pt idx="220">
                  <c:v>0.06</c:v>
                </c:pt>
                <c:pt idx="221">
                  <c:v>0.08</c:v>
                </c:pt>
                <c:pt idx="222">
                  <c:v>0.1</c:v>
                </c:pt>
                <c:pt idx="223">
                  <c:v>0.09</c:v>
                </c:pt>
                <c:pt idx="224">
                  <c:v>0.08</c:v>
                </c:pt>
                <c:pt idx="225">
                  <c:v>0.08</c:v>
                </c:pt>
                <c:pt idx="226">
                  <c:v>0.08</c:v>
                </c:pt>
                <c:pt idx="227">
                  <c:v>0.08</c:v>
                </c:pt>
                <c:pt idx="228">
                  <c:v>0.08</c:v>
                </c:pt>
                <c:pt idx="229">
                  <c:v>0.08</c:v>
                </c:pt>
                <c:pt idx="230">
                  <c:v>0.2</c:v>
                </c:pt>
                <c:pt idx="231">
                  <c:v>0.33</c:v>
                </c:pt>
                <c:pt idx="232">
                  <c:v>0.77</c:v>
                </c:pt>
                <c:pt idx="233">
                  <c:v>1.21</c:v>
                </c:pt>
                <c:pt idx="234">
                  <c:v>1.68</c:v>
                </c:pt>
                <c:pt idx="235">
                  <c:v>2.33</c:v>
                </c:pt>
                <c:pt idx="236">
                  <c:v>2.56</c:v>
                </c:pt>
                <c:pt idx="237">
                  <c:v>3.08</c:v>
                </c:pt>
                <c:pt idx="238">
                  <c:v>3.78</c:v>
                </c:pt>
                <c:pt idx="239">
                  <c:v>4.0999999999999996</c:v>
                </c:pt>
                <c:pt idx="240">
                  <c:v>4.33</c:v>
                </c:pt>
              </c:numCache>
            </c:numRef>
          </c:val>
          <c:smooth val="0"/>
          <c:extLst xmlns:c16r2="http://schemas.microsoft.com/office/drawing/2015/06/chart">
            <c:ext xmlns:c16="http://schemas.microsoft.com/office/drawing/2014/chart" uri="{C3380CC4-5D6E-409C-BE32-E72D297353CC}">
              <c16:uniqueId val="{00000002-2BB8-4831-9226-006C67DF51C3}"/>
            </c:ext>
          </c:extLst>
        </c:ser>
        <c:dLbls>
          <c:showLegendKey val="0"/>
          <c:showVal val="0"/>
          <c:showCatName val="0"/>
          <c:showSerName val="0"/>
          <c:showPercent val="0"/>
          <c:showBubbleSize val="0"/>
        </c:dLbls>
        <c:smooth val="0"/>
        <c:axId val="481172160"/>
        <c:axId val="481172552"/>
      </c:lineChart>
      <c:catAx>
        <c:axId val="481172160"/>
        <c:scaling>
          <c:orientation val="minMax"/>
        </c:scaling>
        <c:delete val="0"/>
        <c:axPos val="b"/>
        <c:numFmt formatCode="[$-42B]mmm\ yyyy;@" sourceLinked="0"/>
        <c:majorTickMark val="out"/>
        <c:minorTickMark val="none"/>
        <c:tickLblPos val="low"/>
        <c:spPr>
          <a:noFill/>
          <a:ln w="6350"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1172552"/>
        <c:crosses val="autoZero"/>
        <c:auto val="1"/>
        <c:lblAlgn val="ctr"/>
        <c:lblOffset val="100"/>
        <c:tickLblSkip val="10"/>
        <c:tickMarkSkip val="1"/>
        <c:noMultiLvlLbl val="1"/>
      </c:catAx>
      <c:valAx>
        <c:axId val="481172552"/>
        <c:scaling>
          <c:orientation val="minMax"/>
          <c:max val="8"/>
          <c:min val="0"/>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1172160"/>
        <c:crosses val="autoZero"/>
        <c:crossBetween val="between"/>
      </c:valAx>
      <c:spPr>
        <a:noFill/>
        <a:ln>
          <a:noFill/>
        </a:ln>
        <a:effectLst/>
      </c:spPr>
    </c:plotArea>
    <c:legend>
      <c:legendPos val="b"/>
      <c:layout>
        <c:manualLayout>
          <c:xMode val="edge"/>
          <c:yMode val="edge"/>
          <c:x val="3.0114701024783696E-3"/>
          <c:y val="0.85252797797669433"/>
          <c:w val="0.99698856997713992"/>
          <c:h val="0.12795711610967195"/>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20324759327223E-2"/>
          <c:y val="7.4249071886601417E-2"/>
          <c:w val="0.90028478282702751"/>
          <c:h val="0.64603867648504787"/>
        </c:manualLayout>
      </c:layout>
      <c:lineChart>
        <c:grouping val="standard"/>
        <c:varyColors val="0"/>
        <c:ser>
          <c:idx val="0"/>
          <c:order val="0"/>
          <c:tx>
            <c:strRef>
              <c:f>'Chart 15'!$B$1</c:f>
              <c:strCache>
                <c:ptCount val="1"/>
                <c:pt idx="0">
                  <c:v>Construction permits</c:v>
                </c:pt>
              </c:strCache>
            </c:strRef>
          </c:tx>
          <c:marker>
            <c:symbol val="none"/>
          </c:marker>
          <c:cat>
            <c:strRef>
              <c:f>'Chart 15'!$A$2:$A$25</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15'!$B$2:$B$25</c:f>
              <c:numCache>
                <c:formatCode>General</c:formatCode>
                <c:ptCount val="24"/>
                <c:pt idx="0">
                  <c:v>219</c:v>
                </c:pt>
                <c:pt idx="1">
                  <c:v>490</c:v>
                </c:pt>
                <c:pt idx="2">
                  <c:v>563</c:v>
                </c:pt>
                <c:pt idx="3">
                  <c:v>527</c:v>
                </c:pt>
                <c:pt idx="4">
                  <c:v>246</c:v>
                </c:pt>
                <c:pt idx="5">
                  <c:v>394</c:v>
                </c:pt>
                <c:pt idx="6">
                  <c:v>503</c:v>
                </c:pt>
                <c:pt idx="7">
                  <c:v>337</c:v>
                </c:pt>
                <c:pt idx="8">
                  <c:v>380</c:v>
                </c:pt>
                <c:pt idx="9">
                  <c:v>624</c:v>
                </c:pt>
                <c:pt idx="10">
                  <c:v>789</c:v>
                </c:pt>
                <c:pt idx="11">
                  <c:v>819</c:v>
                </c:pt>
                <c:pt idx="12">
                  <c:v>881</c:v>
                </c:pt>
                <c:pt idx="13">
                  <c:v>521</c:v>
                </c:pt>
                <c:pt idx="14">
                  <c:v>954</c:v>
                </c:pt>
                <c:pt idx="15">
                  <c:v>608</c:v>
                </c:pt>
                <c:pt idx="16">
                  <c:v>493</c:v>
                </c:pt>
                <c:pt idx="17">
                  <c:v>573</c:v>
                </c:pt>
                <c:pt idx="18">
                  <c:v>808</c:v>
                </c:pt>
                <c:pt idx="19">
                  <c:v>904</c:v>
                </c:pt>
                <c:pt idx="20">
                  <c:v>745</c:v>
                </c:pt>
                <c:pt idx="21">
                  <c:v>951</c:v>
                </c:pt>
                <c:pt idx="22">
                  <c:v>1044</c:v>
                </c:pt>
                <c:pt idx="23">
                  <c:v>1274</c:v>
                </c:pt>
              </c:numCache>
            </c:numRef>
          </c:val>
          <c:smooth val="0"/>
          <c:extLst xmlns:c16r2="http://schemas.microsoft.com/office/drawing/2015/06/chart">
            <c:ext xmlns:c16="http://schemas.microsoft.com/office/drawing/2014/chart" uri="{C3380CC4-5D6E-409C-BE32-E72D297353CC}">
              <c16:uniqueId val="{00000000-2BB8-4831-9226-006C67DF51C3}"/>
            </c:ext>
          </c:extLst>
        </c:ser>
        <c:dLbls>
          <c:showLegendKey val="0"/>
          <c:showVal val="0"/>
          <c:showCatName val="0"/>
          <c:showSerName val="0"/>
          <c:showPercent val="0"/>
          <c:showBubbleSize val="0"/>
        </c:dLbls>
        <c:smooth val="0"/>
        <c:axId val="481173336"/>
        <c:axId val="481173728"/>
      </c:lineChart>
      <c:catAx>
        <c:axId val="481173336"/>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1173728"/>
        <c:crosses val="autoZero"/>
        <c:auto val="1"/>
        <c:lblAlgn val="ctr"/>
        <c:lblOffset val="100"/>
        <c:tickLblSkip val="1"/>
        <c:tickMarkSkip val="1"/>
        <c:noMultiLvlLbl val="0"/>
      </c:catAx>
      <c:valAx>
        <c:axId val="481173728"/>
        <c:scaling>
          <c:orientation val="minMax"/>
          <c:min val="200"/>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1173336"/>
        <c:crosses val="autoZero"/>
        <c:crossBetween val="between"/>
      </c:valAx>
      <c:spPr>
        <a:noFill/>
        <a:ln>
          <a:noFill/>
        </a:ln>
        <a:effectLst/>
      </c:spPr>
    </c:plotArea>
    <c:legend>
      <c:legendPos val="b"/>
      <c:layout>
        <c:manualLayout>
          <c:xMode val="edge"/>
          <c:yMode val="edge"/>
          <c:x val="3.0114701024783696E-3"/>
          <c:y val="0.87424344084532035"/>
          <c:w val="0.8533492063492063"/>
          <c:h val="0.1062417553226278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5.9065770668181708E-2"/>
          <c:w val="0.87044386588773159"/>
          <c:h val="0.6439086304233349"/>
        </c:manualLayout>
      </c:layout>
      <c:barChart>
        <c:barDir val="col"/>
        <c:grouping val="stacked"/>
        <c:varyColors val="0"/>
        <c:ser>
          <c:idx val="1"/>
          <c:order val="1"/>
          <c:tx>
            <c:strRef>
              <c:f>'Chart 16'!$A$3</c:f>
              <c:strCache>
                <c:ptCount val="1"/>
                <c:pt idx="0">
                  <c:v>Private spending</c:v>
                </c:pt>
              </c:strCache>
            </c:strRef>
          </c:tx>
          <c:spPr>
            <a:solidFill>
              <a:sysClr val="windowText" lastClr="000000">
                <a:lumMod val="50000"/>
                <a:lumOff val="50000"/>
              </a:sysClr>
            </a:solidFill>
          </c:spPr>
          <c:invertIfNegative val="0"/>
          <c:cat>
            <c:numRef>
              <c:f>'Chart 16'!$E$1:$M$1</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'Chart 16'!$E$3:$M$3</c:f>
              <c:numCache>
                <c:formatCode>0.0</c:formatCode>
                <c:ptCount val="9"/>
                <c:pt idx="0">
                  <c:v>11.171948684379835</c:v>
                </c:pt>
                <c:pt idx="1">
                  <c:v>6.4748337355101837</c:v>
                </c:pt>
                <c:pt idx="2">
                  <c:v>9.2333744416659673</c:v>
                </c:pt>
                <c:pt idx="3">
                  <c:v>-13.448422541328343</c:v>
                </c:pt>
                <c:pt idx="4">
                  <c:v>4.0976987838992835</c:v>
                </c:pt>
                <c:pt idx="5" formatCode="General">
                  <c:v>6</c:v>
                </c:pt>
                <c:pt idx="6" formatCode="General">
                  <c:v>4.4000000000000004</c:v>
                </c:pt>
                <c:pt idx="7" formatCode="General">
                  <c:v>4</c:v>
                </c:pt>
                <c:pt idx="8" formatCode="General">
                  <c:v>4.2</c:v>
                </c:pt>
              </c:numCache>
            </c:numRef>
          </c:val>
          <c:extLst xmlns:c16r2="http://schemas.microsoft.com/office/drawing/2015/06/chart">
            <c:ext xmlns:c16="http://schemas.microsoft.com/office/drawing/2014/chart" uri="{C3380CC4-5D6E-409C-BE32-E72D297353CC}">
              <c16:uniqueId val="{00000001-D10B-4143-8CB2-114CBD32C340}"/>
            </c:ext>
          </c:extLst>
        </c:ser>
        <c:ser>
          <c:idx val="2"/>
          <c:order val="2"/>
          <c:tx>
            <c:strRef>
              <c:f>'Chart 16'!$A$4</c:f>
              <c:strCache>
                <c:ptCount val="1"/>
                <c:pt idx="0">
                  <c:v>Public expenditures</c:v>
                </c:pt>
              </c:strCache>
            </c:strRef>
          </c:tx>
          <c:invertIfNegative val="0"/>
          <c:cat>
            <c:numRef>
              <c:f>'Chart 16'!$E$1:$M$1</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'Chart 16'!$E$4:$M$4</c:f>
              <c:numCache>
                <c:formatCode>0.0</c:formatCode>
                <c:ptCount val="9"/>
                <c:pt idx="0">
                  <c:v>0.57783244959738744</c:v>
                </c:pt>
                <c:pt idx="1">
                  <c:v>-1.9548548651758575</c:v>
                </c:pt>
                <c:pt idx="2">
                  <c:v>2.1749461064141649</c:v>
                </c:pt>
                <c:pt idx="3">
                  <c:v>2.3513164884384969</c:v>
                </c:pt>
                <c:pt idx="4">
                  <c:v>0.89022940926577276</c:v>
                </c:pt>
                <c:pt idx="5" formatCode="General">
                  <c:v>2.4</c:v>
                </c:pt>
                <c:pt idx="6" formatCode="General">
                  <c:v>3.8</c:v>
                </c:pt>
                <c:pt idx="7" formatCode="General">
                  <c:v>0.4</c:v>
                </c:pt>
                <c:pt idx="8" formatCode="General">
                  <c:v>1</c:v>
                </c:pt>
              </c:numCache>
            </c:numRef>
          </c:val>
          <c:extLst xmlns:c16r2="http://schemas.microsoft.com/office/drawing/2015/06/chart">
            <c:ext xmlns:c16="http://schemas.microsoft.com/office/drawing/2014/chart" uri="{C3380CC4-5D6E-409C-BE32-E72D297353CC}">
              <c16:uniqueId val="{00000002-D10B-4143-8CB2-114CBD32C340}"/>
            </c:ext>
          </c:extLst>
        </c:ser>
        <c:ser>
          <c:idx val="3"/>
          <c:order val="3"/>
          <c:tx>
            <c:strRef>
              <c:f>'Chart 16'!$A$5</c:f>
              <c:strCache>
                <c:ptCount val="1"/>
                <c:pt idx="0">
                  <c:v>Net export</c:v>
                </c:pt>
              </c:strCache>
            </c:strRef>
          </c:tx>
          <c:spPr>
            <a:solidFill>
              <a:srgbClr val="ED7D31"/>
            </a:solidFill>
          </c:spPr>
          <c:invertIfNegative val="0"/>
          <c:cat>
            <c:numRef>
              <c:f>'Chart 16'!$E$1:$M$1</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'Chart 16'!$E$5:$M$5</c:f>
              <c:numCache>
                <c:formatCode>0.0</c:formatCode>
                <c:ptCount val="9"/>
                <c:pt idx="0">
                  <c:v>-3.8718539122781008</c:v>
                </c:pt>
                <c:pt idx="1">
                  <c:v>-4.5660977282628608</c:v>
                </c:pt>
                <c:pt idx="2">
                  <c:v>0.2</c:v>
                </c:pt>
                <c:pt idx="3">
                  <c:v>3.3</c:v>
                </c:pt>
                <c:pt idx="4">
                  <c:v>0.13924413865511465</c:v>
                </c:pt>
                <c:pt idx="5" formatCode="General">
                  <c:v>4.7</c:v>
                </c:pt>
                <c:pt idx="6" formatCode="General">
                  <c:v>-0.5</c:v>
                </c:pt>
                <c:pt idx="7" formatCode="General">
                  <c:v>0.8</c:v>
                </c:pt>
                <c:pt idx="8" formatCode="General">
                  <c:v>-0.5</c:v>
                </c:pt>
              </c:numCache>
            </c:numRef>
          </c:val>
          <c:extLst xmlns:c16r2="http://schemas.microsoft.com/office/drawing/2015/06/chart">
            <c:ext xmlns:c16="http://schemas.microsoft.com/office/drawing/2014/chart" uri="{C3380CC4-5D6E-409C-BE32-E72D297353CC}">
              <c16:uniqueId val="{00000001-ED27-4034-9304-714996EC0A23}"/>
            </c:ext>
          </c:extLst>
        </c:ser>
        <c:dLbls>
          <c:showLegendKey val="0"/>
          <c:showVal val="0"/>
          <c:showCatName val="0"/>
          <c:showSerName val="0"/>
          <c:showPercent val="0"/>
          <c:showBubbleSize val="0"/>
        </c:dLbls>
        <c:gapWidth val="150"/>
        <c:overlap val="100"/>
        <c:axId val="481174904"/>
        <c:axId val="481171376"/>
      </c:barChart>
      <c:lineChart>
        <c:grouping val="standard"/>
        <c:varyColors val="0"/>
        <c:ser>
          <c:idx val="0"/>
          <c:order val="0"/>
          <c:tx>
            <c:strRef>
              <c:f>'Chart 16'!$A$2</c:f>
              <c:strCache>
                <c:ptCount val="1"/>
                <c:pt idx="0">
                  <c:v>Economic growth</c:v>
                </c:pt>
              </c:strCache>
            </c:strRef>
          </c:tx>
          <c:spPr>
            <a:ln w="19050">
              <a:solidFill>
                <a:srgbClr val="C00000"/>
              </a:solidFill>
            </a:ln>
          </c:spPr>
          <c:marker>
            <c:symbol val="none"/>
          </c:marker>
          <c:cat>
            <c:numRef>
              <c:f>'Chart 16'!$E$1:$M$1</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'Chart 16'!$E$2:$M$2</c:f>
              <c:numCache>
                <c:formatCode>General</c:formatCode>
                <c:ptCount val="9"/>
                <c:pt idx="0">
                  <c:v>7.5</c:v>
                </c:pt>
                <c:pt idx="1">
                  <c:v>5.2</c:v>
                </c:pt>
                <c:pt idx="2" formatCode="0.0">
                  <c:v>7.6</c:v>
                </c:pt>
                <c:pt idx="3" formatCode="0.0">
                  <c:v>-7.3993502810758827</c:v>
                </c:pt>
                <c:pt idx="4" formatCode="0.0">
                  <c:v>5.695885600009305</c:v>
                </c:pt>
                <c:pt idx="5">
                  <c:v>12.6</c:v>
                </c:pt>
                <c:pt idx="6">
                  <c:v>5.8</c:v>
                </c:pt>
                <c:pt idx="7">
                  <c:v>5.0999999999999996</c:v>
                </c:pt>
                <c:pt idx="8">
                  <c:v>4.9000000000000004</c:v>
                </c:pt>
              </c:numCache>
            </c:numRef>
          </c:val>
          <c:smooth val="0"/>
          <c:extLst xmlns:c16r2="http://schemas.microsoft.com/office/drawing/2015/06/chart">
            <c:ext xmlns:c16="http://schemas.microsoft.com/office/drawing/2014/chart" uri="{C3380CC4-5D6E-409C-BE32-E72D297353CC}">
              <c16:uniqueId val="{00000000-D10B-4143-8CB2-114CBD32C340}"/>
            </c:ext>
          </c:extLst>
        </c:ser>
        <c:dLbls>
          <c:showLegendKey val="0"/>
          <c:showVal val="0"/>
          <c:showCatName val="0"/>
          <c:showSerName val="0"/>
          <c:showPercent val="0"/>
          <c:showBubbleSize val="0"/>
        </c:dLbls>
        <c:marker val="1"/>
        <c:smooth val="0"/>
        <c:axId val="481174904"/>
        <c:axId val="481171376"/>
      </c:lineChart>
      <c:catAx>
        <c:axId val="481174904"/>
        <c:scaling>
          <c:orientation val="minMax"/>
        </c:scaling>
        <c:delete val="0"/>
        <c:axPos val="b"/>
        <c:numFmt formatCode="General" sourceLinked="1"/>
        <c:majorTickMark val="out"/>
        <c:minorTickMark val="none"/>
        <c:tickLblPos val="low"/>
        <c:spPr>
          <a:ln>
            <a:solidFill>
              <a:sysClr val="windowText" lastClr="000000"/>
            </a:solidFill>
          </a:ln>
        </c:spPr>
        <c:txPr>
          <a:bodyPr/>
          <a:lstStyle/>
          <a:p>
            <a:pPr>
              <a:defRPr sz="600">
                <a:latin typeface="GHEA Grapalat" panose="02000506050000020003" pitchFamily="50" charset="0"/>
              </a:defRPr>
            </a:pPr>
            <a:endParaRPr lang="en-US"/>
          </a:p>
        </c:txPr>
        <c:crossAx val="481171376"/>
        <c:crosses val="autoZero"/>
        <c:auto val="1"/>
        <c:lblAlgn val="ctr"/>
        <c:lblOffset val="100"/>
        <c:noMultiLvlLbl val="0"/>
      </c:catAx>
      <c:valAx>
        <c:axId val="481171376"/>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600">
                <a:latin typeface="GHEA Grapalat" panose="02000506050000020003" pitchFamily="50" charset="0"/>
              </a:defRPr>
            </a:pPr>
            <a:endParaRPr lang="en-US"/>
          </a:p>
        </c:txPr>
        <c:crossAx val="481174904"/>
        <c:crosses val="autoZero"/>
        <c:crossBetween val="between"/>
      </c:valAx>
      <c:spPr>
        <a:noFill/>
      </c:spPr>
    </c:plotArea>
    <c:legend>
      <c:legendPos val="tr"/>
      <c:layout>
        <c:manualLayout>
          <c:xMode val="edge"/>
          <c:yMode val="edge"/>
          <c:x val="1.0716440182880366E-2"/>
          <c:y val="0.82837122717017664"/>
          <c:w val="0.98004475664123747"/>
          <c:h val="0.17162896772734867"/>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83521443517374"/>
          <c:y val="6.4322169840054566E-2"/>
          <c:w val="0.84769642857142857"/>
          <c:h val="0.54004623594236156"/>
        </c:manualLayout>
      </c:layout>
      <c:lineChart>
        <c:grouping val="standard"/>
        <c:varyColors val="0"/>
        <c:ser>
          <c:idx val="1"/>
          <c:order val="0"/>
          <c:tx>
            <c:strRef>
              <c:f>'Chart 17'!$B$1</c:f>
              <c:strCache>
                <c:ptCount val="1"/>
                <c:pt idx="0">
                  <c:v>Real export, %</c:v>
                </c:pt>
              </c:strCache>
            </c:strRef>
          </c:tx>
          <c:spPr>
            <a:ln w="19050" cap="rnd">
              <a:solidFill>
                <a:schemeClr val="tx1"/>
              </a:solidFill>
              <a:round/>
            </a:ln>
            <a:effectLst/>
          </c:spPr>
          <c:marker>
            <c:symbol val="none"/>
          </c:marker>
          <c:cat>
            <c:numRef>
              <c:f>'Chart 17'!$A$2:$A$13</c:f>
              <c:numCache>
                <c:formatCode>0</c:formatCode>
                <c:ptCount val="9"/>
                <c:pt idx="0">
                  <c:v>2017</c:v>
                </c:pt>
                <c:pt idx="1">
                  <c:v>2018</c:v>
                </c:pt>
                <c:pt idx="2">
                  <c:v>2019</c:v>
                </c:pt>
                <c:pt idx="3">
                  <c:v>2020</c:v>
                </c:pt>
                <c:pt idx="4" formatCode="General">
                  <c:v>2021</c:v>
                </c:pt>
                <c:pt idx="5" formatCode="General">
                  <c:v>2022</c:v>
                </c:pt>
                <c:pt idx="6" formatCode="General">
                  <c:v>2023</c:v>
                </c:pt>
                <c:pt idx="7" formatCode="General">
                  <c:v>2024</c:v>
                </c:pt>
                <c:pt idx="8" formatCode="General">
                  <c:v>2025</c:v>
                </c:pt>
              </c:numCache>
            </c:numRef>
          </c:cat>
          <c:val>
            <c:numRef>
              <c:f>'Chart 17'!$B$2:$B$13</c:f>
              <c:numCache>
                <c:formatCode>0.0</c:formatCode>
                <c:ptCount val="9"/>
                <c:pt idx="0">
                  <c:v>19.3</c:v>
                </c:pt>
                <c:pt idx="1">
                  <c:v>5</c:v>
                </c:pt>
                <c:pt idx="2">
                  <c:v>15.995220488951546</c:v>
                </c:pt>
                <c:pt idx="3">
                  <c:v>-33.423685264824528</c:v>
                </c:pt>
                <c:pt idx="4">
                  <c:v>16.617007487598727</c:v>
                </c:pt>
                <c:pt idx="5">
                  <c:v>54.383804616351824</c:v>
                </c:pt>
                <c:pt idx="6">
                  <c:v>14.624268914357003</c:v>
                </c:pt>
                <c:pt idx="7">
                  <c:v>3.1</c:v>
                </c:pt>
                <c:pt idx="8">
                  <c:v>4.2519555585051876</c:v>
                </c:pt>
              </c:numCache>
            </c:numRef>
          </c:val>
          <c:smooth val="0"/>
          <c:extLst xmlns:c16r2="http://schemas.microsoft.com/office/drawing/2015/06/chart">
            <c:ext xmlns:c16="http://schemas.microsoft.com/office/drawing/2014/chart" uri="{C3380CC4-5D6E-409C-BE32-E72D297353CC}">
              <c16:uniqueId val="{00000000-0EDF-46F3-8125-E7901BF7627E}"/>
            </c:ext>
          </c:extLst>
        </c:ser>
        <c:ser>
          <c:idx val="2"/>
          <c:order val="1"/>
          <c:tx>
            <c:strRef>
              <c:f>'Chart 17'!$C$1</c:f>
              <c:strCache>
                <c:ptCount val="1"/>
                <c:pt idx="0">
                  <c:v>Real import, %</c:v>
                </c:pt>
              </c:strCache>
            </c:strRef>
          </c:tx>
          <c:spPr>
            <a:ln w="19050" cap="rnd">
              <a:solidFill>
                <a:srgbClr val="0070C0"/>
              </a:solidFill>
              <a:prstDash val="dash"/>
              <a:round/>
            </a:ln>
            <a:effectLst/>
          </c:spPr>
          <c:marker>
            <c:symbol val="none"/>
          </c:marker>
          <c:cat>
            <c:numRef>
              <c:f>'Chart 17'!$A$2:$A$13</c:f>
              <c:numCache>
                <c:formatCode>0</c:formatCode>
                <c:ptCount val="9"/>
                <c:pt idx="0">
                  <c:v>2017</c:v>
                </c:pt>
                <c:pt idx="1">
                  <c:v>2018</c:v>
                </c:pt>
                <c:pt idx="2">
                  <c:v>2019</c:v>
                </c:pt>
                <c:pt idx="3">
                  <c:v>2020</c:v>
                </c:pt>
                <c:pt idx="4" formatCode="General">
                  <c:v>2021</c:v>
                </c:pt>
                <c:pt idx="5" formatCode="General">
                  <c:v>2022</c:v>
                </c:pt>
                <c:pt idx="6" formatCode="General">
                  <c:v>2023</c:v>
                </c:pt>
                <c:pt idx="7" formatCode="General">
                  <c:v>2024</c:v>
                </c:pt>
                <c:pt idx="8" formatCode="General">
                  <c:v>2025</c:v>
                </c:pt>
              </c:numCache>
            </c:numRef>
          </c:cat>
          <c:val>
            <c:numRef>
              <c:f>'Chart 17'!$C$2:$C$13</c:f>
              <c:numCache>
                <c:formatCode>0.0</c:formatCode>
                <c:ptCount val="9"/>
                <c:pt idx="0">
                  <c:v>24.6</c:v>
                </c:pt>
                <c:pt idx="1">
                  <c:v>13.3</c:v>
                </c:pt>
                <c:pt idx="2">
                  <c:v>11.578436980437885</c:v>
                </c:pt>
                <c:pt idx="3">
                  <c:v>-31.44997809866004</c:v>
                </c:pt>
                <c:pt idx="4">
                  <c:v>12.884031395031897</c:v>
                </c:pt>
                <c:pt idx="5">
                  <c:v>33.801467853363164</c:v>
                </c:pt>
                <c:pt idx="6">
                  <c:v>13.940144968839704</c:v>
                </c:pt>
                <c:pt idx="7">
                  <c:v>2</c:v>
                </c:pt>
                <c:pt idx="8">
                  <c:v>4.5738051278759144</c:v>
                </c:pt>
              </c:numCache>
            </c:numRef>
          </c:val>
          <c:smooth val="0"/>
          <c:extLst xmlns:c16r2="http://schemas.microsoft.com/office/drawing/2015/06/chart">
            <c:ext xmlns:c16="http://schemas.microsoft.com/office/drawing/2014/chart" uri="{C3380CC4-5D6E-409C-BE32-E72D297353CC}">
              <c16:uniqueId val="{00000001-0EDF-46F3-8125-E7901BF7627E}"/>
            </c:ext>
          </c:extLst>
        </c:ser>
        <c:ser>
          <c:idx val="3"/>
          <c:order val="2"/>
          <c:tx>
            <c:strRef>
              <c:f>'Chart 17'!$D$1</c:f>
              <c:strCache>
                <c:ptCount val="1"/>
                <c:pt idx="0">
                  <c:v>Real export, previous scenario, %</c:v>
                </c:pt>
              </c:strCache>
            </c:strRef>
          </c:tx>
          <c:spPr>
            <a:ln w="19050" cap="rnd">
              <a:solidFill>
                <a:schemeClr val="tx1">
                  <a:lumMod val="50000"/>
                  <a:lumOff val="50000"/>
                </a:schemeClr>
              </a:solidFill>
              <a:prstDash val="dash"/>
              <a:round/>
            </a:ln>
            <a:effectLst/>
          </c:spPr>
          <c:marker>
            <c:symbol val="none"/>
          </c:marker>
          <c:cat>
            <c:numRef>
              <c:f>'Chart 17'!$A$2:$A$13</c:f>
              <c:numCache>
                <c:formatCode>0</c:formatCode>
                <c:ptCount val="9"/>
                <c:pt idx="0">
                  <c:v>2017</c:v>
                </c:pt>
                <c:pt idx="1">
                  <c:v>2018</c:v>
                </c:pt>
                <c:pt idx="2">
                  <c:v>2019</c:v>
                </c:pt>
                <c:pt idx="3">
                  <c:v>2020</c:v>
                </c:pt>
                <c:pt idx="4" formatCode="General">
                  <c:v>2021</c:v>
                </c:pt>
                <c:pt idx="5" formatCode="General">
                  <c:v>2022</c:v>
                </c:pt>
                <c:pt idx="6" formatCode="General">
                  <c:v>2023</c:v>
                </c:pt>
                <c:pt idx="7" formatCode="General">
                  <c:v>2024</c:v>
                </c:pt>
                <c:pt idx="8" formatCode="General">
                  <c:v>2025</c:v>
                </c:pt>
              </c:numCache>
            </c:numRef>
          </c:cat>
          <c:val>
            <c:numRef>
              <c:f>'Chart 17'!$D$2:$D$13</c:f>
              <c:numCache>
                <c:formatCode>0.0</c:formatCode>
                <c:ptCount val="9"/>
                <c:pt idx="0">
                  <c:v>19.3</c:v>
                </c:pt>
                <c:pt idx="1">
                  <c:v>5</c:v>
                </c:pt>
                <c:pt idx="2">
                  <c:v>15.995220488951546</c:v>
                </c:pt>
                <c:pt idx="3">
                  <c:v>-33.423685264824528</c:v>
                </c:pt>
                <c:pt idx="4">
                  <c:v>16.617007487598727</c:v>
                </c:pt>
                <c:pt idx="5">
                  <c:v>52.202527150902228</c:v>
                </c:pt>
                <c:pt idx="6">
                  <c:v>2.0305606428273393</c:v>
                </c:pt>
                <c:pt idx="7">
                  <c:v>3.3584936880316718</c:v>
                </c:pt>
                <c:pt idx="8">
                  <c:v>4.1929709647423152</c:v>
                </c:pt>
              </c:numCache>
            </c:numRef>
          </c:val>
          <c:smooth val="0"/>
          <c:extLst xmlns:c16r2="http://schemas.microsoft.com/office/drawing/2015/06/chart">
            <c:ext xmlns:c16="http://schemas.microsoft.com/office/drawing/2014/chart" uri="{C3380CC4-5D6E-409C-BE32-E72D297353CC}">
              <c16:uniqueId val="{00000002-0EDF-46F3-8125-E7901BF7627E}"/>
            </c:ext>
          </c:extLst>
        </c:ser>
        <c:ser>
          <c:idx val="4"/>
          <c:order val="3"/>
          <c:tx>
            <c:strRef>
              <c:f>'Chart 17'!$E$1</c:f>
              <c:strCache>
                <c:ptCount val="1"/>
                <c:pt idx="0">
                  <c:v>Real import, previous scenario, %</c:v>
                </c:pt>
              </c:strCache>
            </c:strRef>
          </c:tx>
          <c:spPr>
            <a:ln w="19050" cap="rnd">
              <a:solidFill>
                <a:srgbClr val="C00000"/>
              </a:solidFill>
              <a:round/>
            </a:ln>
            <a:effectLst/>
          </c:spPr>
          <c:marker>
            <c:symbol val="none"/>
          </c:marker>
          <c:cat>
            <c:numRef>
              <c:f>'Chart 17'!$A$2:$A$13</c:f>
              <c:numCache>
                <c:formatCode>0</c:formatCode>
                <c:ptCount val="9"/>
                <c:pt idx="0">
                  <c:v>2017</c:v>
                </c:pt>
                <c:pt idx="1">
                  <c:v>2018</c:v>
                </c:pt>
                <c:pt idx="2">
                  <c:v>2019</c:v>
                </c:pt>
                <c:pt idx="3">
                  <c:v>2020</c:v>
                </c:pt>
                <c:pt idx="4" formatCode="General">
                  <c:v>2021</c:v>
                </c:pt>
                <c:pt idx="5" formatCode="General">
                  <c:v>2022</c:v>
                </c:pt>
                <c:pt idx="6" formatCode="General">
                  <c:v>2023</c:v>
                </c:pt>
                <c:pt idx="7" formatCode="General">
                  <c:v>2024</c:v>
                </c:pt>
                <c:pt idx="8" formatCode="General">
                  <c:v>2025</c:v>
                </c:pt>
              </c:numCache>
            </c:numRef>
          </c:cat>
          <c:val>
            <c:numRef>
              <c:f>'Chart 17'!$E$2:$E$13</c:f>
              <c:numCache>
                <c:formatCode>0.0</c:formatCode>
                <c:ptCount val="9"/>
                <c:pt idx="0">
                  <c:v>24.6</c:v>
                </c:pt>
                <c:pt idx="1">
                  <c:v>13.3</c:v>
                </c:pt>
                <c:pt idx="2">
                  <c:v>11.578436980437885</c:v>
                </c:pt>
                <c:pt idx="3">
                  <c:v>-31.44997809866004</c:v>
                </c:pt>
                <c:pt idx="4">
                  <c:v>12.884031395031897</c:v>
                </c:pt>
                <c:pt idx="5">
                  <c:v>39.513692131738509</c:v>
                </c:pt>
                <c:pt idx="6">
                  <c:v>1.8466355832886734</c:v>
                </c:pt>
                <c:pt idx="7">
                  <c:v>3.2781332803057097</c:v>
                </c:pt>
                <c:pt idx="8">
                  <c:v>3.9393307793897918</c:v>
                </c:pt>
              </c:numCache>
            </c:numRef>
          </c:val>
          <c:smooth val="0"/>
          <c:extLst xmlns:c16r2="http://schemas.microsoft.com/office/drawing/2015/06/chart">
            <c:ext xmlns:c16="http://schemas.microsoft.com/office/drawing/2014/chart" uri="{C3380CC4-5D6E-409C-BE32-E72D297353CC}">
              <c16:uniqueId val="{00000003-0EDF-46F3-8125-E7901BF7627E}"/>
            </c:ext>
          </c:extLst>
        </c:ser>
        <c:dLbls>
          <c:showLegendKey val="0"/>
          <c:showVal val="0"/>
          <c:showCatName val="0"/>
          <c:showSerName val="0"/>
          <c:showPercent val="0"/>
          <c:showBubbleSize val="0"/>
        </c:dLbls>
        <c:smooth val="0"/>
        <c:axId val="481170200"/>
        <c:axId val="481176080"/>
      </c:lineChart>
      <c:catAx>
        <c:axId val="481170200"/>
        <c:scaling>
          <c:orientation val="minMax"/>
        </c:scaling>
        <c:delete val="0"/>
        <c:axPos val="b"/>
        <c:numFmt formatCode="General"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1176080"/>
        <c:crosses val="autoZero"/>
        <c:auto val="1"/>
        <c:lblAlgn val="ctr"/>
        <c:lblOffset val="100"/>
        <c:noMultiLvlLbl val="0"/>
      </c:catAx>
      <c:valAx>
        <c:axId val="4811760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1170200"/>
        <c:crosses val="autoZero"/>
        <c:crossBetween val="between"/>
        <c:majorUnit val="10"/>
      </c:valAx>
      <c:spPr>
        <a:noFill/>
        <a:ln>
          <a:noFill/>
        </a:ln>
        <a:effectLst/>
      </c:spPr>
    </c:plotArea>
    <c:legend>
      <c:legendPos val="b"/>
      <c:layout>
        <c:manualLayout>
          <c:xMode val="edge"/>
          <c:yMode val="edge"/>
          <c:x val="7.6904761904761918E-4"/>
          <c:y val="0.69718983802521373"/>
          <c:w val="0.87246984126984128"/>
          <c:h val="0.283888686099668"/>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5.9065770668181708E-2"/>
          <c:w val="0.87044386588773159"/>
          <c:h val="0.6439086304233349"/>
        </c:manualLayout>
      </c:layout>
      <c:barChart>
        <c:barDir val="col"/>
        <c:grouping val="stacked"/>
        <c:varyColors val="0"/>
        <c:ser>
          <c:idx val="0"/>
          <c:order val="0"/>
          <c:tx>
            <c:strRef>
              <c:f>'Chart 18'!$A$2</c:f>
              <c:strCache>
                <c:ptCount val="1"/>
                <c:pt idx="0">
                  <c:v>Revenues impulse</c:v>
                </c:pt>
              </c:strCache>
            </c:strRef>
          </c:tx>
          <c:spPr>
            <a:solidFill>
              <a:srgbClr val="C00000"/>
            </a:solidFill>
            <a:ln w="19050">
              <a:solidFill>
                <a:srgbClr val="C00000"/>
              </a:solidFill>
            </a:ln>
          </c:spPr>
          <c:invertIfNegative val="0"/>
          <c:cat>
            <c:strRef>
              <c:f>'Chart 18'!$B$1:$H$1</c:f>
              <c:strCache>
                <c:ptCount val="7"/>
                <c:pt idx="0">
                  <c:v>2017</c:v>
                </c:pt>
                <c:pt idx="1">
                  <c:v>2018</c:v>
                </c:pt>
                <c:pt idx="2">
                  <c:v>2019</c:v>
                </c:pt>
                <c:pt idx="3">
                  <c:v>2020</c:v>
                </c:pt>
                <c:pt idx="4">
                  <c:v>2021</c:v>
                </c:pt>
                <c:pt idx="5">
                  <c:v>2022</c:v>
                </c:pt>
                <c:pt idx="6">
                  <c:v>2023 Scenario</c:v>
                </c:pt>
              </c:strCache>
            </c:strRef>
          </c:cat>
          <c:val>
            <c:numRef>
              <c:f>'Chart 18'!$B$2:$H$2</c:f>
              <c:numCache>
                <c:formatCode>0.0</c:formatCode>
                <c:ptCount val="7"/>
                <c:pt idx="0">
                  <c:v>0.72068153690000014</c:v>
                </c:pt>
                <c:pt idx="1">
                  <c:v>-2.8197908536999998</c:v>
                </c:pt>
                <c:pt idx="2">
                  <c:v>0.2166068884999999</c:v>
                </c:pt>
                <c:pt idx="3">
                  <c:v>0.65536907100000019</c:v>
                </c:pt>
                <c:pt idx="4">
                  <c:v>0.09</c:v>
                </c:pt>
                <c:pt idx="5" formatCode="General">
                  <c:v>0.6</c:v>
                </c:pt>
                <c:pt idx="6" formatCode="General">
                  <c:v>-0.7</c:v>
                </c:pt>
              </c:numCache>
            </c:numRef>
          </c:val>
          <c:extLst xmlns:c16r2="http://schemas.microsoft.com/office/drawing/2015/06/chart">
            <c:ext xmlns:c16="http://schemas.microsoft.com/office/drawing/2014/chart" uri="{C3380CC4-5D6E-409C-BE32-E72D297353CC}">
              <c16:uniqueId val="{00000000-D10B-4143-8CB2-114CBD32C340}"/>
            </c:ext>
          </c:extLst>
        </c:ser>
        <c:ser>
          <c:idx val="1"/>
          <c:order val="1"/>
          <c:tx>
            <c:strRef>
              <c:f>'Chart 18'!$A$3</c:f>
              <c:strCache>
                <c:ptCount val="1"/>
                <c:pt idx="0">
                  <c:v>Expenditures impulse</c:v>
                </c:pt>
              </c:strCache>
            </c:strRef>
          </c:tx>
          <c:spPr>
            <a:solidFill>
              <a:srgbClr val="ED7D31"/>
            </a:solidFill>
            <a:ln>
              <a:solidFill>
                <a:srgbClr val="ED7D31"/>
              </a:solidFill>
            </a:ln>
          </c:spPr>
          <c:invertIfNegative val="0"/>
          <c:cat>
            <c:strRef>
              <c:f>'Chart 18'!$B$1:$H$1</c:f>
              <c:strCache>
                <c:ptCount val="7"/>
                <c:pt idx="0">
                  <c:v>2017</c:v>
                </c:pt>
                <c:pt idx="1">
                  <c:v>2018</c:v>
                </c:pt>
                <c:pt idx="2">
                  <c:v>2019</c:v>
                </c:pt>
                <c:pt idx="3">
                  <c:v>2020</c:v>
                </c:pt>
                <c:pt idx="4">
                  <c:v>2021</c:v>
                </c:pt>
                <c:pt idx="5">
                  <c:v>2022</c:v>
                </c:pt>
                <c:pt idx="6">
                  <c:v>2023 Scenario</c:v>
                </c:pt>
              </c:strCache>
            </c:strRef>
          </c:cat>
          <c:val>
            <c:numRef>
              <c:f>'Chart 18'!$B$3:$H$3</c:f>
              <c:numCache>
                <c:formatCode>0.0</c:formatCode>
                <c:ptCount val="7"/>
                <c:pt idx="0">
                  <c:v>-3.2727567190000002</c:v>
                </c:pt>
                <c:pt idx="1">
                  <c:v>0.25524540299999998</c:v>
                </c:pt>
                <c:pt idx="2">
                  <c:v>1.3521841878</c:v>
                </c:pt>
                <c:pt idx="3">
                  <c:v>3.5471789190000003</c:v>
                </c:pt>
                <c:pt idx="4">
                  <c:v>-0.95</c:v>
                </c:pt>
                <c:pt idx="5" formatCode="General">
                  <c:v>-0.7</c:v>
                </c:pt>
                <c:pt idx="6" formatCode="General">
                  <c:v>0.6</c:v>
                </c:pt>
              </c:numCache>
            </c:numRef>
          </c:val>
          <c:extLst xmlns:c16r2="http://schemas.microsoft.com/office/drawing/2015/06/chart">
            <c:ext xmlns:c16="http://schemas.microsoft.com/office/drawing/2014/chart" uri="{C3380CC4-5D6E-409C-BE32-E72D297353CC}">
              <c16:uniqueId val="{00000001-D10B-4143-8CB2-114CBD32C340}"/>
            </c:ext>
          </c:extLst>
        </c:ser>
        <c:dLbls>
          <c:showLegendKey val="0"/>
          <c:showVal val="0"/>
          <c:showCatName val="0"/>
          <c:showSerName val="0"/>
          <c:showPercent val="0"/>
          <c:showBubbleSize val="0"/>
        </c:dLbls>
        <c:gapWidth val="150"/>
        <c:overlap val="100"/>
        <c:axId val="481176864"/>
        <c:axId val="481170984"/>
      </c:barChart>
      <c:lineChart>
        <c:grouping val="standard"/>
        <c:varyColors val="0"/>
        <c:ser>
          <c:idx val="2"/>
          <c:order val="2"/>
          <c:tx>
            <c:strRef>
              <c:f>'Chart 18'!$A$4</c:f>
              <c:strCache>
                <c:ptCount val="1"/>
                <c:pt idx="0">
                  <c:v>Fiscal impulse (previous quarter's scenario)</c:v>
                </c:pt>
              </c:strCache>
            </c:strRef>
          </c:tx>
          <c:spPr>
            <a:ln>
              <a:solidFill>
                <a:sysClr val="windowText" lastClr="000000"/>
              </a:solidFill>
              <a:prstDash val="sysDot"/>
            </a:ln>
          </c:spPr>
          <c:marker>
            <c:symbol val="none"/>
          </c:marker>
          <c:cat>
            <c:strRef>
              <c:f>'Chart 18'!$B$1:$H$1</c:f>
              <c:strCache>
                <c:ptCount val="7"/>
                <c:pt idx="0">
                  <c:v>2017</c:v>
                </c:pt>
                <c:pt idx="1">
                  <c:v>2018</c:v>
                </c:pt>
                <c:pt idx="2">
                  <c:v>2019</c:v>
                </c:pt>
                <c:pt idx="3">
                  <c:v>2020</c:v>
                </c:pt>
                <c:pt idx="4">
                  <c:v>2021</c:v>
                </c:pt>
                <c:pt idx="5">
                  <c:v>2022</c:v>
                </c:pt>
                <c:pt idx="6">
                  <c:v>2023 Scenario</c:v>
                </c:pt>
              </c:strCache>
            </c:strRef>
          </c:cat>
          <c:val>
            <c:numRef>
              <c:f>'Chart 18'!$B$4:$H$4</c:f>
              <c:numCache>
                <c:formatCode>General</c:formatCode>
                <c:ptCount val="7"/>
                <c:pt idx="0">
                  <c:v>-2.5520751821000003</c:v>
                </c:pt>
                <c:pt idx="1">
                  <c:v>-2.5645454506999998</c:v>
                </c:pt>
                <c:pt idx="2">
                  <c:v>1.5687910762999999</c:v>
                </c:pt>
                <c:pt idx="3">
                  <c:v>4.2025479900000002</c:v>
                </c:pt>
                <c:pt idx="4">
                  <c:v>-0.75</c:v>
                </c:pt>
                <c:pt idx="5">
                  <c:v>0.3</c:v>
                </c:pt>
                <c:pt idx="6">
                  <c:v>0.1</c:v>
                </c:pt>
              </c:numCache>
            </c:numRef>
          </c:val>
          <c:smooth val="0"/>
          <c:extLst xmlns:c16r2="http://schemas.microsoft.com/office/drawing/2015/06/chart">
            <c:ext xmlns:c16="http://schemas.microsoft.com/office/drawing/2014/chart" uri="{C3380CC4-5D6E-409C-BE32-E72D297353CC}">
              <c16:uniqueId val="{00000002-D10B-4143-8CB2-114CBD32C340}"/>
            </c:ext>
          </c:extLst>
        </c:ser>
        <c:ser>
          <c:idx val="3"/>
          <c:order val="3"/>
          <c:tx>
            <c:strRef>
              <c:f>'Chart 18'!$A$5</c:f>
              <c:strCache>
                <c:ptCount val="1"/>
                <c:pt idx="0">
                  <c:v>Fiscal impulse</c:v>
                </c:pt>
              </c:strCache>
            </c:strRef>
          </c:tx>
          <c:spPr>
            <a:ln>
              <a:solidFill>
                <a:sysClr val="windowText" lastClr="000000"/>
              </a:solidFill>
            </a:ln>
          </c:spPr>
          <c:marker>
            <c:symbol val="none"/>
          </c:marker>
          <c:cat>
            <c:strRef>
              <c:f>'Chart 18'!$B$1:$H$1</c:f>
              <c:strCache>
                <c:ptCount val="7"/>
                <c:pt idx="0">
                  <c:v>2017</c:v>
                </c:pt>
                <c:pt idx="1">
                  <c:v>2018</c:v>
                </c:pt>
                <c:pt idx="2">
                  <c:v>2019</c:v>
                </c:pt>
                <c:pt idx="3">
                  <c:v>2020</c:v>
                </c:pt>
                <c:pt idx="4">
                  <c:v>2021</c:v>
                </c:pt>
                <c:pt idx="5">
                  <c:v>2022</c:v>
                </c:pt>
                <c:pt idx="6">
                  <c:v>2023 Scenario</c:v>
                </c:pt>
              </c:strCache>
            </c:strRef>
          </c:cat>
          <c:val>
            <c:numRef>
              <c:f>'Chart 18'!$B$5:$H$5</c:f>
              <c:numCache>
                <c:formatCode>General</c:formatCode>
                <c:ptCount val="7"/>
                <c:pt idx="0">
                  <c:v>-2.5520751821000003</c:v>
                </c:pt>
                <c:pt idx="1">
                  <c:v>-2.5645454506999998</c:v>
                </c:pt>
                <c:pt idx="2">
                  <c:v>1.5687910762999999</c:v>
                </c:pt>
                <c:pt idx="3">
                  <c:v>4.2025479900000002</c:v>
                </c:pt>
                <c:pt idx="4">
                  <c:v>-0.75</c:v>
                </c:pt>
                <c:pt idx="5">
                  <c:v>0</c:v>
                </c:pt>
                <c:pt idx="6">
                  <c:v>0.2</c:v>
                </c:pt>
              </c:numCache>
            </c:numRef>
          </c:val>
          <c:smooth val="0"/>
          <c:extLst xmlns:c16r2="http://schemas.microsoft.com/office/drawing/2015/06/chart">
            <c:ext xmlns:c16="http://schemas.microsoft.com/office/drawing/2014/chart" uri="{C3380CC4-5D6E-409C-BE32-E72D297353CC}">
              <c16:uniqueId val="{00000001-ED27-4034-9304-714996EC0A23}"/>
            </c:ext>
          </c:extLst>
        </c:ser>
        <c:dLbls>
          <c:showLegendKey val="0"/>
          <c:showVal val="0"/>
          <c:showCatName val="0"/>
          <c:showSerName val="0"/>
          <c:showPercent val="0"/>
          <c:showBubbleSize val="0"/>
        </c:dLbls>
        <c:marker val="1"/>
        <c:smooth val="0"/>
        <c:axId val="481176864"/>
        <c:axId val="481170984"/>
      </c:lineChart>
      <c:catAx>
        <c:axId val="481176864"/>
        <c:scaling>
          <c:orientation val="minMax"/>
        </c:scaling>
        <c:delete val="0"/>
        <c:axPos val="b"/>
        <c:numFmt formatCode="General" sourceLinked="1"/>
        <c:majorTickMark val="out"/>
        <c:minorTickMark val="none"/>
        <c:tickLblPos val="low"/>
        <c:spPr>
          <a:ln>
            <a:solidFill>
              <a:sysClr val="windowText" lastClr="000000"/>
            </a:solidFill>
          </a:ln>
        </c:spPr>
        <c:txPr>
          <a:bodyPr/>
          <a:lstStyle/>
          <a:p>
            <a:pPr>
              <a:defRPr sz="600">
                <a:latin typeface="GHEA Grapalat" panose="02000506050000020003" pitchFamily="50" charset="0"/>
              </a:defRPr>
            </a:pPr>
            <a:endParaRPr lang="en-US"/>
          </a:p>
        </c:txPr>
        <c:crossAx val="481170984"/>
        <c:crosses val="autoZero"/>
        <c:auto val="1"/>
        <c:lblAlgn val="ctr"/>
        <c:lblOffset val="100"/>
        <c:noMultiLvlLbl val="0"/>
      </c:catAx>
      <c:valAx>
        <c:axId val="481170984"/>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600">
                <a:latin typeface="GHEA Grapalat" panose="02000506050000020003" pitchFamily="50" charset="0"/>
              </a:defRPr>
            </a:pPr>
            <a:endParaRPr lang="en-US"/>
          </a:p>
        </c:txPr>
        <c:crossAx val="481176864"/>
        <c:crosses val="autoZero"/>
        <c:crossBetween val="between"/>
      </c:valAx>
      <c:spPr>
        <a:noFill/>
      </c:spPr>
    </c:plotArea>
    <c:legend>
      <c:legendPos val="tr"/>
      <c:layout>
        <c:manualLayout>
          <c:xMode val="edge"/>
          <c:yMode val="edge"/>
          <c:x val="1.0716440182880366E-2"/>
          <c:y val="0.82837122717017664"/>
          <c:w val="0.98004475664123747"/>
          <c:h val="0.17162896772734867"/>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19'!$B$1</c:f>
              <c:strCache>
                <c:ptCount val="1"/>
                <c:pt idx="0">
                  <c:v>Current scenario</c:v>
                </c:pt>
              </c:strCache>
            </c:strRef>
          </c:tx>
          <c:spPr>
            <a:ln>
              <a:solidFill>
                <a:srgbClr val="C00000"/>
              </a:solidFill>
            </a:ln>
            <a:effectLst/>
          </c:spPr>
          <c:marker>
            <c:symbol val="none"/>
          </c:marker>
          <c:cat>
            <c:strRef>
              <c:f>'Chart 19'!$A$2:$A$38</c:f>
              <c:strCache>
                <c:ptCount val="3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Ill</c:v>
                </c:pt>
                <c:pt idx="27">
                  <c:v>IV</c:v>
                </c:pt>
                <c:pt idx="28">
                  <c:v>I 24</c:v>
                </c:pt>
                <c:pt idx="29">
                  <c:v>II</c:v>
                </c:pt>
                <c:pt idx="30">
                  <c:v>III</c:v>
                </c:pt>
                <c:pt idx="31">
                  <c:v>IV</c:v>
                </c:pt>
                <c:pt idx="32">
                  <c:v>I 25</c:v>
                </c:pt>
                <c:pt idx="33">
                  <c:v>II</c:v>
                </c:pt>
                <c:pt idx="34">
                  <c:v>III</c:v>
                </c:pt>
                <c:pt idx="35">
                  <c:v>IV</c:v>
                </c:pt>
                <c:pt idx="36">
                  <c:v>I 26</c:v>
                </c:pt>
              </c:strCache>
            </c:strRef>
          </c:cat>
          <c:val>
            <c:numRef>
              <c:f>'Chart 19'!$B$2:$B$38</c:f>
              <c:numCache>
                <c:formatCode>0.0</c:formatCode>
                <c:ptCount val="37"/>
                <c:pt idx="0">
                  <c:v>21.8</c:v>
                </c:pt>
                <c:pt idx="1">
                  <c:v>20.5</c:v>
                </c:pt>
                <c:pt idx="2">
                  <c:v>19.899999999999999</c:v>
                </c:pt>
                <c:pt idx="3">
                  <c:v>20.6</c:v>
                </c:pt>
                <c:pt idx="4">
                  <c:v>20.6</c:v>
                </c:pt>
                <c:pt idx="5">
                  <c:v>20.2</c:v>
                </c:pt>
                <c:pt idx="6">
                  <c:v>20.100000000000001</c:v>
                </c:pt>
                <c:pt idx="7">
                  <c:v>20.8</c:v>
                </c:pt>
                <c:pt idx="8">
                  <c:v>21.9</c:v>
                </c:pt>
                <c:pt idx="9">
                  <c:v>17.7</c:v>
                </c:pt>
                <c:pt idx="10">
                  <c:v>18</c:v>
                </c:pt>
                <c:pt idx="11">
                  <c:v>17.899999999999999</c:v>
                </c:pt>
                <c:pt idx="12">
                  <c:v>18.182538900000001</c:v>
                </c:pt>
                <c:pt idx="13">
                  <c:v>18.295916200000001</c:v>
                </c:pt>
                <c:pt idx="14">
                  <c:v>16.352967</c:v>
                </c:pt>
                <c:pt idx="15">
                  <c:v>15.679559299999999</c:v>
                </c:pt>
                <c:pt idx="16">
                  <c:v>15.6522275</c:v>
                </c:pt>
                <c:pt idx="17">
                  <c:v>14.5</c:v>
                </c:pt>
                <c:pt idx="18">
                  <c:v>14.587389399999999</c:v>
                </c:pt>
                <c:pt idx="19">
                  <c:v>14.779559300000001</c:v>
                </c:pt>
                <c:pt idx="20">
                  <c:v>14.7522275</c:v>
                </c:pt>
                <c:pt idx="21">
                  <c:v>13</c:v>
                </c:pt>
                <c:pt idx="22">
                  <c:v>11.6</c:v>
                </c:pt>
                <c:pt idx="23">
                  <c:v>11.2</c:v>
                </c:pt>
                <c:pt idx="24">
                  <c:v>12.2</c:v>
                </c:pt>
                <c:pt idx="25">
                  <c:v>12</c:v>
                </c:pt>
                <c:pt idx="26">
                  <c:v>12.6</c:v>
                </c:pt>
                <c:pt idx="27">
                  <c:v>13.2</c:v>
                </c:pt>
                <c:pt idx="28">
                  <c:v>13.9</c:v>
                </c:pt>
                <c:pt idx="29">
                  <c:v>14</c:v>
                </c:pt>
                <c:pt idx="30">
                  <c:v>14.2</c:v>
                </c:pt>
                <c:pt idx="31">
                  <c:v>14.3</c:v>
                </c:pt>
                <c:pt idx="32">
                  <c:v>14.7</c:v>
                </c:pt>
                <c:pt idx="33">
                  <c:v>14.8</c:v>
                </c:pt>
                <c:pt idx="34">
                  <c:v>15</c:v>
                </c:pt>
                <c:pt idx="35">
                  <c:v>15</c:v>
                </c:pt>
                <c:pt idx="36" formatCode="General">
                  <c:v>15</c:v>
                </c:pt>
              </c:numCache>
            </c:numRef>
          </c:val>
          <c:smooth val="0"/>
          <c:extLst xmlns:c16r2="http://schemas.microsoft.com/office/drawing/2015/06/chart">
            <c:ext xmlns:c16="http://schemas.microsoft.com/office/drawing/2014/chart" uri="{C3380CC4-5D6E-409C-BE32-E72D297353CC}">
              <c16:uniqueId val="{00000000-CE53-442A-8008-7ABD8FE3DDE2}"/>
            </c:ext>
          </c:extLst>
        </c:ser>
        <c:dLbls>
          <c:showLegendKey val="0"/>
          <c:showVal val="0"/>
          <c:showCatName val="0"/>
          <c:showSerName val="0"/>
          <c:showPercent val="0"/>
          <c:showBubbleSize val="0"/>
        </c:dLbls>
        <c:smooth val="0"/>
        <c:axId val="481169808"/>
        <c:axId val="482434296"/>
      </c:lineChart>
      <c:catAx>
        <c:axId val="48116980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2434296"/>
        <c:crosses val="autoZero"/>
        <c:auto val="1"/>
        <c:lblAlgn val="ctr"/>
        <c:lblOffset val="100"/>
        <c:noMultiLvlLbl val="0"/>
      </c:catAx>
      <c:valAx>
        <c:axId val="482434296"/>
        <c:scaling>
          <c:orientation val="minMax"/>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116980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248041775456922E-2"/>
          <c:y val="5.2959501557632398E-2"/>
          <c:w val="0.94125326370757179"/>
          <c:h val="0.71803258962053795"/>
        </c:manualLayout>
      </c:layout>
      <c:areaChart>
        <c:grouping val="standard"/>
        <c:varyColors val="0"/>
        <c:ser>
          <c:idx val="7"/>
          <c:order val="0"/>
          <c:tx>
            <c:strRef>
              <c:f>'Chart 2'!$K$25</c:f>
              <c:strCache>
                <c:ptCount val="1"/>
                <c:pt idx="0">
                  <c:v>90%</c:v>
                </c:pt>
              </c:strCache>
            </c:strRef>
          </c:tx>
          <c:spPr>
            <a:solidFill>
              <a:srgbClr val="7FC589"/>
            </a:solidFill>
            <a:ln w="25400">
              <a:noFill/>
            </a:ln>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2'!$K$36:$K$66</c:f>
              <c:numCache>
                <c:formatCode>0.0</c:formatCode>
                <c:ptCount val="31"/>
                <c:pt idx="0">
                  <c:v>7.5</c:v>
                </c:pt>
                <c:pt idx="1">
                  <c:v>5.2</c:v>
                </c:pt>
                <c:pt idx="2">
                  <c:v>4.8</c:v>
                </c:pt>
                <c:pt idx="3">
                  <c:v>4.7</c:v>
                </c:pt>
                <c:pt idx="4">
                  <c:v>6.2</c:v>
                </c:pt>
                <c:pt idx="5">
                  <c:v>7.6</c:v>
                </c:pt>
                <c:pt idx="6">
                  <c:v>7.1</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13.380466435107651</c:v>
                </c:pt>
                <c:pt idx="19">
                  <c:v>12.638806623088097</c:v>
                </c:pt>
                <c:pt idx="20">
                  <c:v>10.648444234552171</c:v>
                </c:pt>
                <c:pt idx="21">
                  <c:v>10.612778481411651</c:v>
                </c:pt>
                <c:pt idx="22">
                  <c:v>9.4945954247713189</c:v>
                </c:pt>
                <c:pt idx="23">
                  <c:v>9.2957907921680949</c:v>
                </c:pt>
                <c:pt idx="24">
                  <c:v>9.3898550379705128</c:v>
                </c:pt>
                <c:pt idx="25">
                  <c:v>9.5962540989020457</c:v>
                </c:pt>
                <c:pt idx="26">
                  <c:v>9.3952403069111856</c:v>
                </c:pt>
                <c:pt idx="27">
                  <c:v>9.101816942785371</c:v>
                </c:pt>
                <c:pt idx="28">
                  <c:v>9.1329903851535281</c:v>
                </c:pt>
                <c:pt idx="29">
                  <c:v>9.3404203016123208</c:v>
                </c:pt>
                <c:pt idx="30">
                  <c:v>9.3411047927689488</c:v>
                </c:pt>
              </c:numCache>
            </c:numRef>
          </c:val>
          <c:extLst xmlns:c16r2="http://schemas.microsoft.com/office/drawing/2015/06/chart">
            <c:ext xmlns:c16="http://schemas.microsoft.com/office/drawing/2014/chart" uri="{C3380CC4-5D6E-409C-BE32-E72D297353CC}">
              <c16:uniqueId val="{00000000-F1C0-EA43-B23A-E7259E34A8D9}"/>
            </c:ext>
          </c:extLst>
        </c:ser>
        <c:ser>
          <c:idx val="6"/>
          <c:order val="1"/>
          <c:tx>
            <c:strRef>
              <c:f>'Chart 2'!$J$25</c:f>
              <c:strCache>
                <c:ptCount val="1"/>
                <c:pt idx="0">
                  <c:v>70%</c:v>
                </c:pt>
              </c:strCache>
            </c:strRef>
          </c:tx>
          <c:spPr>
            <a:solidFill>
              <a:srgbClr val="5FBA75"/>
            </a:solidFill>
            <a:ln w="25400">
              <a:noFill/>
            </a:ln>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2'!$J$36:$J$66</c:f>
              <c:numCache>
                <c:formatCode>0.0</c:formatCode>
                <c:ptCount val="31"/>
                <c:pt idx="0">
                  <c:v>7.5</c:v>
                </c:pt>
                <c:pt idx="1">
                  <c:v>5.2</c:v>
                </c:pt>
                <c:pt idx="2">
                  <c:v>4.8</c:v>
                </c:pt>
                <c:pt idx="3">
                  <c:v>4.7</c:v>
                </c:pt>
                <c:pt idx="4">
                  <c:v>6.2</c:v>
                </c:pt>
                <c:pt idx="5">
                  <c:v>7.6</c:v>
                </c:pt>
                <c:pt idx="6">
                  <c:v>7</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13.203752040371372</c:v>
                </c:pt>
                <c:pt idx="19">
                  <c:v>12.1970206362474</c:v>
                </c:pt>
                <c:pt idx="20">
                  <c:v>9.8532294582389177</c:v>
                </c:pt>
                <c:pt idx="21">
                  <c:v>8.845634534048866</c:v>
                </c:pt>
                <c:pt idx="22">
                  <c:v>7.7585538039653024</c:v>
                </c:pt>
                <c:pt idx="23">
                  <c:v>7.5908514979188446</c:v>
                </c:pt>
                <c:pt idx="24">
                  <c:v>7.7160180702780288</c:v>
                </c:pt>
                <c:pt idx="25">
                  <c:v>7.9535194577663297</c:v>
                </c:pt>
                <c:pt idx="26">
                  <c:v>7.7525056657754696</c:v>
                </c:pt>
                <c:pt idx="27">
                  <c:v>7.459082301649655</c:v>
                </c:pt>
                <c:pt idx="28">
                  <c:v>7.4902557440178121</c:v>
                </c:pt>
                <c:pt idx="29">
                  <c:v>7.6976856604766049</c:v>
                </c:pt>
                <c:pt idx="30">
                  <c:v>7.6983701516332328</c:v>
                </c:pt>
              </c:numCache>
            </c:numRef>
          </c:val>
          <c:extLst xmlns:c16r2="http://schemas.microsoft.com/office/drawing/2015/06/chart">
            <c:ext xmlns:c16="http://schemas.microsoft.com/office/drawing/2014/chart" uri="{C3380CC4-5D6E-409C-BE32-E72D297353CC}">
              <c16:uniqueId val="{00000001-F1C0-EA43-B23A-E7259E34A8D9}"/>
            </c:ext>
          </c:extLst>
        </c:ser>
        <c:ser>
          <c:idx val="5"/>
          <c:order val="2"/>
          <c:tx>
            <c:strRef>
              <c:f>'Chart 2'!$I$25</c:f>
              <c:strCache>
                <c:ptCount val="1"/>
                <c:pt idx="0">
                  <c:v>50%</c:v>
                </c:pt>
              </c:strCache>
            </c:strRef>
          </c:tx>
          <c:spPr>
            <a:solidFill>
              <a:srgbClr val="30A95A"/>
            </a:solidFill>
            <a:ln w="25400">
              <a:noFill/>
            </a:ln>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2'!$I$36:$I$66</c:f>
              <c:numCache>
                <c:formatCode>0.0</c:formatCode>
                <c:ptCount val="31"/>
                <c:pt idx="0">
                  <c:v>7.5</c:v>
                </c:pt>
                <c:pt idx="1">
                  <c:v>5.2</c:v>
                </c:pt>
                <c:pt idx="2">
                  <c:v>4.8</c:v>
                </c:pt>
                <c:pt idx="3">
                  <c:v>4.7</c:v>
                </c:pt>
                <c:pt idx="4">
                  <c:v>6.2</c:v>
                </c:pt>
                <c:pt idx="5">
                  <c:v>7.6</c:v>
                </c:pt>
                <c:pt idx="6">
                  <c:v>7</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13.0986262618233</c:v>
                </c:pt>
                <c:pt idx="19">
                  <c:v>11.934206189877221</c:v>
                </c:pt>
                <c:pt idx="20">
                  <c:v>9.3801634547725961</c:v>
                </c:pt>
                <c:pt idx="21">
                  <c:v>7.7943767485681512</c:v>
                </c:pt>
                <c:pt idx="22">
                  <c:v>6.725798508328813</c:v>
                </c:pt>
                <c:pt idx="23">
                  <c:v>6.5765986921265807</c:v>
                </c:pt>
                <c:pt idx="24">
                  <c:v>6.7202677543299902</c:v>
                </c:pt>
                <c:pt idx="25">
                  <c:v>6.9762716316625184</c:v>
                </c:pt>
                <c:pt idx="26">
                  <c:v>6.7752578396716583</c:v>
                </c:pt>
                <c:pt idx="27">
                  <c:v>6.4818344755458437</c:v>
                </c:pt>
                <c:pt idx="28">
                  <c:v>6.5130079179140008</c:v>
                </c:pt>
                <c:pt idx="29">
                  <c:v>6.7204378343727935</c:v>
                </c:pt>
                <c:pt idx="30">
                  <c:v>6.7211223255294215</c:v>
                </c:pt>
              </c:numCache>
            </c:numRef>
          </c:val>
          <c:extLst xmlns:c16r2="http://schemas.microsoft.com/office/drawing/2015/06/chart">
            <c:ext xmlns:c16="http://schemas.microsoft.com/office/drawing/2014/chart" uri="{C3380CC4-5D6E-409C-BE32-E72D297353CC}">
              <c16:uniqueId val="{00000002-F1C0-EA43-B23A-E7259E34A8D9}"/>
            </c:ext>
          </c:extLst>
        </c:ser>
        <c:ser>
          <c:idx val="4"/>
          <c:order val="3"/>
          <c:tx>
            <c:strRef>
              <c:f>'Chart 2'!$H$25</c:f>
              <c:strCache>
                <c:ptCount val="1"/>
                <c:pt idx="0">
                  <c:v>30%</c:v>
                </c:pt>
              </c:strCache>
            </c:strRef>
          </c:tx>
          <c:spPr>
            <a:solidFill>
              <a:srgbClr val="00A147"/>
            </a:solidFill>
            <a:ln w="25400">
              <a:noFill/>
            </a:ln>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2'!$H$36:$H$62</c:f>
              <c:numCache>
                <c:formatCode>0.0</c:formatCode>
                <c:ptCount val="27"/>
                <c:pt idx="0">
                  <c:v>7.5</c:v>
                </c:pt>
                <c:pt idx="1">
                  <c:v>5.2</c:v>
                </c:pt>
                <c:pt idx="2">
                  <c:v>4.8</c:v>
                </c:pt>
                <c:pt idx="3">
                  <c:v>4.7</c:v>
                </c:pt>
                <c:pt idx="4">
                  <c:v>6.2</c:v>
                </c:pt>
                <c:pt idx="5">
                  <c:v>7.6</c:v>
                </c:pt>
                <c:pt idx="6">
                  <c:v>6.9</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13.014637643735025</c:v>
                </c:pt>
                <c:pt idx="19">
                  <c:v>11.724234644656532</c:v>
                </c:pt>
                <c:pt idx="20">
                  <c:v>9.0022146733753559</c:v>
                </c:pt>
                <c:pt idx="21">
                  <c:v>6.9544905676853954</c:v>
                </c:pt>
                <c:pt idx="22">
                  <c:v>5.9006946061095</c:v>
                </c:pt>
                <c:pt idx="23">
                  <c:v>5.7662770685707105</c:v>
                </c:pt>
                <c:pt idx="24">
                  <c:v>5.924728409437563</c:v>
                </c:pt>
                <c:pt idx="25">
                  <c:v>6.1955145654335304</c:v>
                </c:pt>
                <c:pt idx="26">
                  <c:v>5.9945007734426703</c:v>
                </c:pt>
              </c:numCache>
            </c:numRef>
          </c:val>
          <c:extLst xmlns:c16r2="http://schemas.microsoft.com/office/drawing/2015/06/char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2'!$G$36:$G$62</c:f>
              <c:numCache>
                <c:formatCode>0.0</c:formatCode>
                <c:ptCount val="27"/>
                <c:pt idx="0">
                  <c:v>7.5</c:v>
                </c:pt>
                <c:pt idx="1">
                  <c:v>5.2</c:v>
                </c:pt>
                <c:pt idx="2">
                  <c:v>4.8</c:v>
                </c:pt>
                <c:pt idx="3">
                  <c:v>4.7</c:v>
                </c:pt>
                <c:pt idx="4">
                  <c:v>6.2</c:v>
                </c:pt>
                <c:pt idx="5">
                  <c:v>7.6</c:v>
                </c:pt>
                <c:pt idx="6">
                  <c:v>6.7</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12.83909934363766</c:v>
                </c:pt>
                <c:pt idx="19">
                  <c:v>11.285388894413121</c:v>
                </c:pt>
                <c:pt idx="20">
                  <c:v>8.2122923229372145</c:v>
                </c:pt>
                <c:pt idx="21">
                  <c:v>5.1991075667117448</c:v>
                </c:pt>
                <c:pt idx="22">
                  <c:v>4.0639747257290448</c:v>
                </c:pt>
                <c:pt idx="23">
                  <c:v>3.8482203087834508</c:v>
                </c:pt>
                <c:pt idx="24">
                  <c:v>3.9253347702434986</c:v>
                </c:pt>
                <c:pt idx="25">
                  <c:v>4.1147840468326642</c:v>
                </c:pt>
                <c:pt idx="26">
                  <c:v>3.9137702548418041</c:v>
                </c:pt>
              </c:numCache>
            </c:numRef>
          </c:val>
          <c:extLst xmlns:c16r2="http://schemas.microsoft.com/office/drawing/2015/06/char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2'!$F$36:$F$66</c:f>
              <c:numCache>
                <c:formatCode>0.0</c:formatCode>
                <c:ptCount val="31"/>
                <c:pt idx="0">
                  <c:v>7.5</c:v>
                </c:pt>
                <c:pt idx="1">
                  <c:v>5.2</c:v>
                </c:pt>
                <c:pt idx="2">
                  <c:v>4.8</c:v>
                </c:pt>
                <c:pt idx="3">
                  <c:v>4.7</c:v>
                </c:pt>
                <c:pt idx="4">
                  <c:v>6.2</c:v>
                </c:pt>
                <c:pt idx="5">
                  <c:v>7.6</c:v>
                </c:pt>
                <c:pt idx="6">
                  <c:v>6.6</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12.79135272069434</c:v>
                </c:pt>
                <c:pt idx="19">
                  <c:v>11.166022337054818</c:v>
                </c:pt>
                <c:pt idx="20">
                  <c:v>7.9974325196922678</c:v>
                </c:pt>
                <c:pt idx="21">
                  <c:v>4.7216413372785313</c:v>
                </c:pt>
                <c:pt idx="22">
                  <c:v>3.5106857870968877</c:v>
                </c:pt>
                <c:pt idx="23">
                  <c:v>3.21910866095235</c:v>
                </c:pt>
                <c:pt idx="24">
                  <c:v>3.2204004132134543</c:v>
                </c:pt>
                <c:pt idx="25">
                  <c:v>3.3340269806036762</c:v>
                </c:pt>
                <c:pt idx="26">
                  <c:v>3.1330131886128161</c:v>
                </c:pt>
                <c:pt idx="27">
                  <c:v>2.8395898244870015</c:v>
                </c:pt>
                <c:pt idx="28">
                  <c:v>2.8707632668551586</c:v>
                </c:pt>
                <c:pt idx="29">
                  <c:v>3.0781931833139513</c:v>
                </c:pt>
                <c:pt idx="30">
                  <c:v>3.0788776744705793</c:v>
                </c:pt>
              </c:numCache>
            </c:numRef>
          </c:val>
          <c:extLst xmlns:c16r2="http://schemas.microsoft.com/office/drawing/2015/06/char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2'!$E$36:$E$66</c:f>
              <c:numCache>
                <c:formatCode>0.0</c:formatCode>
                <c:ptCount val="31"/>
                <c:pt idx="0">
                  <c:v>7.5</c:v>
                </c:pt>
                <c:pt idx="1">
                  <c:v>5.2</c:v>
                </c:pt>
                <c:pt idx="2">
                  <c:v>4.8</c:v>
                </c:pt>
                <c:pt idx="3">
                  <c:v>4.7</c:v>
                </c:pt>
                <c:pt idx="4">
                  <c:v>6.2</c:v>
                </c:pt>
                <c:pt idx="5">
                  <c:v>7.6</c:v>
                </c:pt>
                <c:pt idx="6">
                  <c:v>6.5</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12.731589850150591</c:v>
                </c:pt>
                <c:pt idx="19">
                  <c:v>11.016615160695448</c:v>
                </c:pt>
                <c:pt idx="20">
                  <c:v>7.7284996022454031</c:v>
                </c:pt>
                <c:pt idx="21">
                  <c:v>4.1240126318410564</c:v>
                </c:pt>
                <c:pt idx="22">
                  <c:v>2.8181523014928289</c:v>
                </c:pt>
                <c:pt idx="23">
                  <c:v>2.4316703951817074</c:v>
                </c:pt>
                <c:pt idx="24">
                  <c:v>2.3380573672762277</c:v>
                </c:pt>
                <c:pt idx="25">
                  <c:v>2.3567791544998644</c:v>
                </c:pt>
                <c:pt idx="26">
                  <c:v>2.1557653625090043</c:v>
                </c:pt>
                <c:pt idx="27">
                  <c:v>1.8623419983831897</c:v>
                </c:pt>
                <c:pt idx="28">
                  <c:v>1.8935154407513468</c:v>
                </c:pt>
                <c:pt idx="29">
                  <c:v>2.1009453572101395</c:v>
                </c:pt>
                <c:pt idx="30">
                  <c:v>2.1016298483667675</c:v>
                </c:pt>
              </c:numCache>
            </c:numRef>
          </c:val>
          <c:extLst xmlns:c16r2="http://schemas.microsoft.com/office/drawing/2015/06/char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2'!$D$36:$D$66</c:f>
              <c:numCache>
                <c:formatCode>0.0</c:formatCode>
                <c:ptCount val="31"/>
                <c:pt idx="0">
                  <c:v>7.5</c:v>
                </c:pt>
                <c:pt idx="1">
                  <c:v>5.2</c:v>
                </c:pt>
                <c:pt idx="2">
                  <c:v>4.8</c:v>
                </c:pt>
                <c:pt idx="3">
                  <c:v>4.7</c:v>
                </c:pt>
                <c:pt idx="4">
                  <c:v>6.2</c:v>
                </c:pt>
                <c:pt idx="5">
                  <c:v>7.6</c:v>
                </c:pt>
                <c:pt idx="6">
                  <c:v>6.3</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12.631129623917767</c:v>
                </c:pt>
                <c:pt idx="19">
                  <c:v>10.765464595113386</c:v>
                </c:pt>
                <c:pt idx="20">
                  <c:v>7.2764285841976921</c:v>
                </c:pt>
                <c:pt idx="21">
                  <c:v>3.1194103695128095</c:v>
                </c:pt>
                <c:pt idx="22">
                  <c:v>1.6540169444627075</c:v>
                </c:pt>
                <c:pt idx="23">
                  <c:v>1.1080019434497115</c:v>
                </c:pt>
                <c:pt idx="24">
                  <c:v>0.85485582084235745</c:v>
                </c:pt>
                <c:pt idx="25">
                  <c:v>0.71404451336412045</c:v>
                </c:pt>
                <c:pt idx="26">
                  <c:v>0.51303072137326033</c:v>
                </c:pt>
                <c:pt idx="27">
                  <c:v>0.21960735724744573</c:v>
                </c:pt>
                <c:pt idx="28">
                  <c:v>0.25078079961560285</c:v>
                </c:pt>
                <c:pt idx="29">
                  <c:v>0.45821071607439556</c:v>
                </c:pt>
                <c:pt idx="30">
                  <c:v>0.45889520723102351</c:v>
                </c:pt>
              </c:numCache>
            </c:numRef>
          </c:val>
          <c:extLst xmlns:c16r2="http://schemas.microsoft.com/office/drawing/2015/06/char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476966928"/>
        <c:axId val="476965752"/>
      </c:areaChart>
      <c:lineChart>
        <c:grouping val="standard"/>
        <c:varyColors val="0"/>
        <c:ser>
          <c:idx val="14"/>
          <c:order val="8"/>
          <c:tx>
            <c:strRef>
              <c:f>'Chart 2'!$C$25</c:f>
              <c:strCache>
                <c:ptCount val="1"/>
                <c:pt idx="0">
                  <c:v>previous scenario</c:v>
                </c:pt>
              </c:strCache>
            </c:strRef>
          </c:tx>
          <c:spPr>
            <a:ln w="12700">
              <a:solidFill>
                <a:srgbClr val="000000"/>
              </a:solidFill>
              <a:prstDash val="lgDash"/>
            </a:ln>
          </c:spPr>
          <c:marker>
            <c:symbol val="none"/>
          </c:marke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2'!$C$36:$C$66</c:f>
              <c:numCache>
                <c:formatCode>0.0</c:formatCode>
                <c:ptCount val="31"/>
                <c:pt idx="0">
                  <c:v>7.7</c:v>
                </c:pt>
                <c:pt idx="1">
                  <c:v>5.2</c:v>
                </c:pt>
                <c:pt idx="2">
                  <c:v>4.8394296884224133</c:v>
                </c:pt>
                <c:pt idx="3">
                  <c:v>4.8050562563111612</c:v>
                </c:pt>
                <c:pt idx="4">
                  <c:v>6.3371955907867346</c:v>
                </c:pt>
                <c:pt idx="5">
                  <c:v>7.6302877536764271</c:v>
                </c:pt>
                <c:pt idx="6">
                  <c:v>6.9631197231161366</c:v>
                </c:pt>
                <c:pt idx="7">
                  <c:v>2.1796352687030236</c:v>
                </c:pt>
                <c:pt idx="8">
                  <c:v>-2.6343601211301291</c:v>
                </c:pt>
                <c:pt idx="9">
                  <c:v>-7.3993502810758827</c:v>
                </c:pt>
                <c:pt idx="10">
                  <c:v>-8.4409042587792129</c:v>
                </c:pt>
                <c:pt idx="11">
                  <c:v>-3.7963848117996974</c:v>
                </c:pt>
                <c:pt idx="12">
                  <c:v>-0.63707532932409094</c:v>
                </c:pt>
                <c:pt idx="13">
                  <c:v>5.695885600009305</c:v>
                </c:pt>
                <c:pt idx="14">
                  <c:v>7.8594207190318031</c:v>
                </c:pt>
                <c:pt idx="15">
                  <c:v>8.7537305731211461</c:v>
                </c:pt>
                <c:pt idx="16">
                  <c:v>12.233524383442358</c:v>
                </c:pt>
                <c:pt idx="17">
                  <c:v>12.927337800042423</c:v>
                </c:pt>
                <c:pt idx="18">
                  <c:v>12.863426810397556</c:v>
                </c:pt>
                <c:pt idx="19">
                  <c:v>11.014840142514032</c:v>
                </c:pt>
                <c:pt idx="20">
                  <c:v>7.720104182073257</c:v>
                </c:pt>
                <c:pt idx="21">
                  <c:v>4.5597201207871336</c:v>
                </c:pt>
                <c:pt idx="22">
                  <c:v>3.9354350707106818</c:v>
                </c:pt>
                <c:pt idx="23">
                  <c:v>3.8824718135498415</c:v>
                </c:pt>
                <c:pt idx="24">
                  <c:v>4.1985479882946635</c:v>
                </c:pt>
                <c:pt idx="25">
                  <c:v>4.4242195409625538</c:v>
                </c:pt>
                <c:pt idx="26">
                  <c:v>4.2</c:v>
                </c:pt>
                <c:pt idx="27">
                  <c:v>4.0999999999999996</c:v>
                </c:pt>
                <c:pt idx="28">
                  <c:v>4.0571674714680483</c:v>
                </c:pt>
                <c:pt idx="29">
                  <c:v>4.2104088368595001</c:v>
                </c:pt>
              </c:numCache>
            </c:numRef>
          </c:val>
          <c:smooth val="0"/>
          <c:extLst xmlns:c16r2="http://schemas.microsoft.com/office/drawing/2015/06/chart">
            <c:ext xmlns:c16="http://schemas.microsoft.com/office/drawing/2014/chart" uri="{C3380CC4-5D6E-409C-BE32-E72D297353CC}">
              <c16:uniqueId val="{00000008-F1C0-EA43-B23A-E7259E34A8D9}"/>
            </c:ext>
          </c:extLst>
        </c:ser>
        <c:ser>
          <c:idx val="9"/>
          <c:order val="9"/>
          <c:tx>
            <c:strRef>
              <c:f>'Chart 2'!$B$25</c:f>
              <c:strCache>
                <c:ptCount val="1"/>
                <c:pt idx="0">
                  <c:v>central</c:v>
                </c:pt>
              </c:strCache>
            </c:strRef>
          </c:tx>
          <c:spPr>
            <a:ln w="25400">
              <a:solidFill>
                <a:srgbClr val="001100"/>
              </a:solidFill>
              <a:prstDash val="solid"/>
            </a:ln>
          </c:spPr>
          <c:marker>
            <c:symbol val="none"/>
          </c:marke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2'!$B$36:$B$66</c:f>
              <c:numCache>
                <c:formatCode>0.0</c:formatCode>
                <c:ptCount val="31"/>
                <c:pt idx="0">
                  <c:v>7.7</c:v>
                </c:pt>
                <c:pt idx="1">
                  <c:v>5.2</c:v>
                </c:pt>
                <c:pt idx="2">
                  <c:v>4.8394296884224133</c:v>
                </c:pt>
                <c:pt idx="3">
                  <c:v>4.8050562563111612</c:v>
                </c:pt>
                <c:pt idx="4">
                  <c:v>6.3371955907867346</c:v>
                </c:pt>
                <c:pt idx="5">
                  <c:v>7.6302877536764271</c:v>
                </c:pt>
                <c:pt idx="6">
                  <c:v>6.9631197231161366</c:v>
                </c:pt>
                <c:pt idx="7">
                  <c:v>2.1796352687030236</c:v>
                </c:pt>
                <c:pt idx="8">
                  <c:v>-2.6343601211301291</c:v>
                </c:pt>
                <c:pt idx="9">
                  <c:v>-7.3993502810758827</c:v>
                </c:pt>
                <c:pt idx="10">
                  <c:v>-8.4409042587792129</c:v>
                </c:pt>
                <c:pt idx="11">
                  <c:v>-3.7963848117996974</c:v>
                </c:pt>
                <c:pt idx="12">
                  <c:v>-0.63707532932409094</c:v>
                </c:pt>
                <c:pt idx="13">
                  <c:v>5.695885600009305</c:v>
                </c:pt>
                <c:pt idx="14">
                  <c:v>7.8594207190318031</c:v>
                </c:pt>
                <c:pt idx="15">
                  <c:v>8.7537305731211461</c:v>
                </c:pt>
                <c:pt idx="16">
                  <c:v>12.233524383442358</c:v>
                </c:pt>
                <c:pt idx="17">
                  <c:v>12.591589421559817</c:v>
                </c:pt>
                <c:pt idx="18">
                  <c:v>12.902722114289062</c:v>
                </c:pt>
                <c:pt idx="19">
                  <c:v>11.444445821041626</c:v>
                </c:pt>
                <c:pt idx="20">
                  <c:v>8.4985947908685233</c:v>
                </c:pt>
                <c:pt idx="21">
                  <c:v>5.8353352732257662</c:v>
                </c:pt>
                <c:pt idx="22">
                  <c:v>4.8012368204396694</c:v>
                </c:pt>
                <c:pt idx="23">
                  <c:v>4.6865167916906785</c:v>
                </c:pt>
                <c:pt idx="24">
                  <c:v>4.8646656413473295</c:v>
                </c:pt>
                <c:pt idx="25">
                  <c:v>5.1551493061330973</c:v>
                </c:pt>
                <c:pt idx="26">
                  <c:v>4.9541355141422372</c:v>
                </c:pt>
                <c:pt idx="27">
                  <c:v>4.6607121500164226</c:v>
                </c:pt>
                <c:pt idx="28">
                  <c:v>4.6918855923845797</c:v>
                </c:pt>
                <c:pt idx="29">
                  <c:v>4.8993155088433724</c:v>
                </c:pt>
                <c:pt idx="30">
                  <c:v>4.9000000000000004</c:v>
                </c:pt>
              </c:numCache>
            </c:numRef>
          </c:val>
          <c:smooth val="0"/>
          <c:extLst xmlns:c16r2="http://schemas.microsoft.com/office/drawing/2015/06/char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476966928"/>
        <c:axId val="476965752"/>
      </c:lineChart>
      <c:catAx>
        <c:axId val="476966928"/>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476965752"/>
        <c:crossesAt val="-11"/>
        <c:auto val="1"/>
        <c:lblAlgn val="ctr"/>
        <c:lblOffset val="100"/>
        <c:tickLblSkip val="1"/>
        <c:tickMarkSkip val="1"/>
        <c:noMultiLvlLbl val="0"/>
      </c:catAx>
      <c:valAx>
        <c:axId val="476965752"/>
        <c:scaling>
          <c:orientation val="minMax"/>
          <c:max val="15"/>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476966928"/>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2.4514285714285707E-2"/>
          <c:y val="0.88471693858364353"/>
          <c:w val="0.44346944444444447"/>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20'!$B$1</c:f>
              <c:strCache>
                <c:ptCount val="1"/>
                <c:pt idx="0">
                  <c:v>Private wages</c:v>
                </c:pt>
              </c:strCache>
            </c:strRef>
          </c:tx>
          <c:spPr>
            <a:ln>
              <a:solidFill>
                <a:srgbClr val="C00000"/>
              </a:solidFill>
            </a:ln>
            <a:effectLst/>
          </c:spPr>
          <c:marker>
            <c:symbol val="none"/>
          </c:marker>
          <c:cat>
            <c:strRef>
              <c:f>'Chart 20'!$A$2:$A$38</c:f>
              <c:strCache>
                <c:ptCount val="3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Ill</c:v>
                </c:pt>
                <c:pt idx="27">
                  <c:v>IV</c:v>
                </c:pt>
                <c:pt idx="28">
                  <c:v>I 24</c:v>
                </c:pt>
                <c:pt idx="29">
                  <c:v>II</c:v>
                </c:pt>
                <c:pt idx="30">
                  <c:v>Ill</c:v>
                </c:pt>
                <c:pt idx="31">
                  <c:v>IV</c:v>
                </c:pt>
                <c:pt idx="32">
                  <c:v>I 25</c:v>
                </c:pt>
                <c:pt idx="33">
                  <c:v>II</c:v>
                </c:pt>
                <c:pt idx="34">
                  <c:v>Ill</c:v>
                </c:pt>
                <c:pt idx="35">
                  <c:v>IV</c:v>
                </c:pt>
                <c:pt idx="36">
                  <c:v>I 26</c:v>
                </c:pt>
              </c:strCache>
            </c:strRef>
          </c:cat>
          <c:val>
            <c:numRef>
              <c:f>'Chart 20'!$B$2:$B$38</c:f>
              <c:numCache>
                <c:formatCode>0.0</c:formatCode>
                <c:ptCount val="37"/>
                <c:pt idx="0">
                  <c:v>2.9667580788287418</c:v>
                </c:pt>
                <c:pt idx="1">
                  <c:v>3.3975131122250701</c:v>
                </c:pt>
                <c:pt idx="2">
                  <c:v>3.4414398384440599</c:v>
                </c:pt>
                <c:pt idx="3">
                  <c:v>6.2</c:v>
                </c:pt>
                <c:pt idx="4">
                  <c:v>5</c:v>
                </c:pt>
                <c:pt idx="5">
                  <c:v>5</c:v>
                </c:pt>
                <c:pt idx="6">
                  <c:v>2.7</c:v>
                </c:pt>
                <c:pt idx="7">
                  <c:v>3.9</c:v>
                </c:pt>
                <c:pt idx="8">
                  <c:v>3</c:v>
                </c:pt>
                <c:pt idx="9">
                  <c:v>3.6</c:v>
                </c:pt>
                <c:pt idx="10">
                  <c:v>3.5</c:v>
                </c:pt>
                <c:pt idx="11">
                  <c:v>3</c:v>
                </c:pt>
                <c:pt idx="12">
                  <c:v>7.2722100000000864</c:v>
                </c:pt>
                <c:pt idx="13">
                  <c:v>0.10065000000008695</c:v>
                </c:pt>
                <c:pt idx="14">
                  <c:v>2.1192300000000159</c:v>
                </c:pt>
                <c:pt idx="15">
                  <c:v>2.671389999999974</c:v>
                </c:pt>
                <c:pt idx="16">
                  <c:v>1.6288299999998799</c:v>
                </c:pt>
                <c:pt idx="17">
                  <c:v>9.6934199999998327</c:v>
                </c:pt>
                <c:pt idx="18">
                  <c:v>10.1</c:v>
                </c:pt>
                <c:pt idx="19">
                  <c:v>10.9</c:v>
                </c:pt>
                <c:pt idx="20">
                  <c:v>11.100000000000136</c:v>
                </c:pt>
                <c:pt idx="21">
                  <c:v>15.100000000000136</c:v>
                </c:pt>
                <c:pt idx="22">
                  <c:v>21.7</c:v>
                </c:pt>
                <c:pt idx="23">
                  <c:v>26.6</c:v>
                </c:pt>
                <c:pt idx="24">
                  <c:v>24.8</c:v>
                </c:pt>
                <c:pt idx="25">
                  <c:v>18.899999999999999</c:v>
                </c:pt>
                <c:pt idx="26">
                  <c:v>15.3</c:v>
                </c:pt>
                <c:pt idx="27">
                  <c:v>12.099999999999909</c:v>
                </c:pt>
                <c:pt idx="28">
                  <c:v>10.200000000000045</c:v>
                </c:pt>
                <c:pt idx="29">
                  <c:v>9.6</c:v>
                </c:pt>
                <c:pt idx="30">
                  <c:v>8.8000000000000007</c:v>
                </c:pt>
                <c:pt idx="31">
                  <c:v>8.5</c:v>
                </c:pt>
                <c:pt idx="32">
                  <c:v>8.4</c:v>
                </c:pt>
                <c:pt idx="33">
                  <c:v>8</c:v>
                </c:pt>
                <c:pt idx="34">
                  <c:v>7.8</c:v>
                </c:pt>
                <c:pt idx="35">
                  <c:v>7.4</c:v>
                </c:pt>
                <c:pt idx="36" formatCode="General">
                  <c:v>7.2</c:v>
                </c:pt>
              </c:numCache>
            </c:numRef>
          </c:val>
          <c:smooth val="0"/>
          <c:extLst xmlns:c16r2="http://schemas.microsoft.com/office/drawing/2015/06/chart">
            <c:ext xmlns:c16="http://schemas.microsoft.com/office/drawing/2014/chart" uri="{C3380CC4-5D6E-409C-BE32-E72D297353CC}">
              <c16:uniqueId val="{00000000-ED8F-4D39-84FE-D0DD1FA2F060}"/>
            </c:ext>
          </c:extLst>
        </c:ser>
        <c:dLbls>
          <c:showLegendKey val="0"/>
          <c:showVal val="0"/>
          <c:showCatName val="0"/>
          <c:showSerName val="0"/>
          <c:showPercent val="0"/>
          <c:showBubbleSize val="0"/>
        </c:dLbls>
        <c:smooth val="0"/>
        <c:axId val="482432728"/>
        <c:axId val="482437824"/>
      </c:lineChart>
      <c:catAx>
        <c:axId val="4824327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2437824"/>
        <c:crosses val="autoZero"/>
        <c:auto val="1"/>
        <c:lblAlgn val="ctr"/>
        <c:lblOffset val="100"/>
        <c:noMultiLvlLbl val="0"/>
      </c:catAx>
      <c:valAx>
        <c:axId val="482437824"/>
        <c:scaling>
          <c:orientation val="minMax"/>
          <c:min val="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243272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21'!$B$1</c:f>
              <c:strCache>
                <c:ptCount val="1"/>
                <c:pt idx="0">
                  <c:v>Current scenario</c:v>
                </c:pt>
              </c:strCache>
            </c:strRef>
          </c:tx>
          <c:spPr>
            <a:ln>
              <a:solidFill>
                <a:srgbClr val="002060"/>
              </a:solidFill>
            </a:ln>
            <a:effectLst/>
          </c:spPr>
          <c:marker>
            <c:symbol val="none"/>
          </c:marker>
          <c:cat>
            <c:strRef>
              <c:f>'Chart 21'!$A$2:$A$38</c:f>
              <c:strCache>
                <c:ptCount val="3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Ill</c:v>
                </c:pt>
                <c:pt idx="27">
                  <c:v>IV</c:v>
                </c:pt>
                <c:pt idx="28">
                  <c:v>I 24</c:v>
                </c:pt>
                <c:pt idx="29">
                  <c:v>II</c:v>
                </c:pt>
                <c:pt idx="30">
                  <c:v>Ill</c:v>
                </c:pt>
                <c:pt idx="31">
                  <c:v>IV</c:v>
                </c:pt>
                <c:pt idx="32">
                  <c:v>I 25</c:v>
                </c:pt>
                <c:pt idx="33">
                  <c:v>II</c:v>
                </c:pt>
                <c:pt idx="34">
                  <c:v>Ill</c:v>
                </c:pt>
                <c:pt idx="35">
                  <c:v>IV</c:v>
                </c:pt>
                <c:pt idx="36">
                  <c:v>I 26</c:v>
                </c:pt>
              </c:strCache>
            </c:strRef>
          </c:cat>
          <c:val>
            <c:numRef>
              <c:f>'Chart 21'!$B$2:$B$38</c:f>
              <c:numCache>
                <c:formatCode>0.0</c:formatCode>
                <c:ptCount val="37"/>
                <c:pt idx="0">
                  <c:v>-4.5401073099999998</c:v>
                </c:pt>
                <c:pt idx="1">
                  <c:v>0.82455643000000001</c:v>
                </c:pt>
                <c:pt idx="2">
                  <c:v>-0.89295461899999995</c:v>
                </c:pt>
                <c:pt idx="3">
                  <c:v>-4.8480081799999999</c:v>
                </c:pt>
                <c:pt idx="4">
                  <c:v>2.0061339299999998</c:v>
                </c:pt>
                <c:pt idx="5">
                  <c:v>-2.6364120099999999</c:v>
                </c:pt>
                <c:pt idx="6">
                  <c:v>1.18833696</c:v>
                </c:pt>
                <c:pt idx="7">
                  <c:v>-1.8000294999999999</c:v>
                </c:pt>
                <c:pt idx="8">
                  <c:v>0.93705443099999997</c:v>
                </c:pt>
                <c:pt idx="9">
                  <c:v>7.9429593199999999</c:v>
                </c:pt>
                <c:pt idx="10">
                  <c:v>8.3133774099999993</c:v>
                </c:pt>
                <c:pt idx="11">
                  <c:v>8.2615451800000006</c:v>
                </c:pt>
                <c:pt idx="12">
                  <c:v>5.1346284999999998</c:v>
                </c:pt>
                <c:pt idx="13">
                  <c:v>11.3905166</c:v>
                </c:pt>
                <c:pt idx="14">
                  <c:v>5.9261708300000002</c:v>
                </c:pt>
                <c:pt idx="15">
                  <c:v>5</c:v>
                </c:pt>
                <c:pt idx="16">
                  <c:v>5.0074308584615439</c:v>
                </c:pt>
                <c:pt idx="17">
                  <c:v>-10.42570863434425</c:v>
                </c:pt>
                <c:pt idx="18">
                  <c:v>0.6398095363890004</c:v>
                </c:pt>
                <c:pt idx="19">
                  <c:v>-3.6529190442411696</c:v>
                </c:pt>
                <c:pt idx="20">
                  <c:v>-2.666821409687083</c:v>
                </c:pt>
                <c:pt idx="21">
                  <c:v>-6.2446907571691304</c:v>
                </c:pt>
                <c:pt idx="22">
                  <c:v>-2.9625805232998381</c:v>
                </c:pt>
                <c:pt idx="23">
                  <c:v>8.4304024000425741</c:v>
                </c:pt>
                <c:pt idx="24">
                  <c:v>4.3281882999999999</c:v>
                </c:pt>
                <c:pt idx="25">
                  <c:v>3.5039744700000002</c:v>
                </c:pt>
                <c:pt idx="26">
                  <c:v>4.5770466299999999</c:v>
                </c:pt>
                <c:pt idx="27">
                  <c:v>3.4602814899999998</c:v>
                </c:pt>
                <c:pt idx="28">
                  <c:v>3</c:v>
                </c:pt>
                <c:pt idx="29">
                  <c:v>2.9041445800000001</c:v>
                </c:pt>
                <c:pt idx="30">
                  <c:v>2.9302869999999999</c:v>
                </c:pt>
                <c:pt idx="31">
                  <c:v>3.3823700699999999</c:v>
                </c:pt>
                <c:pt idx="32">
                  <c:v>2.9302869999999999</c:v>
                </c:pt>
                <c:pt idx="33">
                  <c:v>3.6</c:v>
                </c:pt>
                <c:pt idx="34">
                  <c:v>4</c:v>
                </c:pt>
                <c:pt idx="35">
                  <c:v>4</c:v>
                </c:pt>
                <c:pt idx="36" formatCode="General">
                  <c:v>3.9</c:v>
                </c:pt>
              </c:numCache>
            </c:numRef>
          </c:val>
          <c:smooth val="0"/>
          <c:extLst xmlns:c16r2="http://schemas.microsoft.com/office/drawing/2015/06/chart">
            <c:ext xmlns:c16="http://schemas.microsoft.com/office/drawing/2014/chart" uri="{C3380CC4-5D6E-409C-BE32-E72D297353CC}">
              <c16:uniqueId val="{00000000-106C-4AB0-8BC6-E7ECA226B96F}"/>
            </c:ext>
          </c:extLst>
        </c:ser>
        <c:dLbls>
          <c:showLegendKey val="0"/>
          <c:showVal val="0"/>
          <c:showCatName val="0"/>
          <c:showSerName val="0"/>
          <c:showPercent val="0"/>
          <c:showBubbleSize val="0"/>
        </c:dLbls>
        <c:smooth val="0"/>
        <c:axId val="482435080"/>
        <c:axId val="482433512"/>
      </c:lineChart>
      <c:catAx>
        <c:axId val="48243508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2433512"/>
        <c:crosses val="autoZero"/>
        <c:auto val="1"/>
        <c:lblAlgn val="ctr"/>
        <c:lblOffset val="100"/>
        <c:noMultiLvlLbl val="0"/>
      </c:catAx>
      <c:valAx>
        <c:axId val="482433512"/>
        <c:scaling>
          <c:orientation val="minMax"/>
          <c:max val="14"/>
          <c:min val="-12"/>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243508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248041775456922E-2"/>
          <c:y val="5.2959501557632398E-2"/>
          <c:w val="0.94125326370757179"/>
          <c:h val="0.73721250979135655"/>
        </c:manualLayout>
      </c:layout>
      <c:areaChart>
        <c:grouping val="standard"/>
        <c:varyColors val="0"/>
        <c:ser>
          <c:idx val="7"/>
          <c:order val="0"/>
          <c:tx>
            <c:strRef>
              <c:f>'Chart 2'!$K$25</c:f>
              <c:strCache>
                <c:ptCount val="1"/>
                <c:pt idx="0">
                  <c:v>90%</c:v>
                </c:pt>
              </c:strCache>
            </c:strRef>
          </c:tx>
          <c:spPr>
            <a:solidFill>
              <a:srgbClr val="7FC589"/>
            </a:solidFill>
            <a:ln w="25400">
              <a:noFill/>
            </a:ln>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2'!$K$36:$K$66</c:f>
              <c:numCache>
                <c:formatCode>0.0</c:formatCode>
                <c:ptCount val="31"/>
                <c:pt idx="0">
                  <c:v>7.5</c:v>
                </c:pt>
                <c:pt idx="1">
                  <c:v>5.2</c:v>
                </c:pt>
                <c:pt idx="2">
                  <c:v>4.8</c:v>
                </c:pt>
                <c:pt idx="3">
                  <c:v>4.7</c:v>
                </c:pt>
                <c:pt idx="4">
                  <c:v>6.2</c:v>
                </c:pt>
                <c:pt idx="5">
                  <c:v>7.6</c:v>
                </c:pt>
                <c:pt idx="6">
                  <c:v>7.1</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13.380466435107651</c:v>
                </c:pt>
                <c:pt idx="19">
                  <c:v>12.638806623088097</c:v>
                </c:pt>
                <c:pt idx="20">
                  <c:v>10.648444234552171</c:v>
                </c:pt>
                <c:pt idx="21">
                  <c:v>10.612778481411651</c:v>
                </c:pt>
                <c:pt idx="22">
                  <c:v>9.4945954247713189</c:v>
                </c:pt>
                <c:pt idx="23">
                  <c:v>9.2957907921680949</c:v>
                </c:pt>
                <c:pt idx="24">
                  <c:v>9.3898550379705128</c:v>
                </c:pt>
                <c:pt idx="25">
                  <c:v>9.5962540989020457</c:v>
                </c:pt>
                <c:pt idx="26">
                  <c:v>9.3952403069111856</c:v>
                </c:pt>
                <c:pt idx="27">
                  <c:v>9.101816942785371</c:v>
                </c:pt>
                <c:pt idx="28">
                  <c:v>9.1329903851535281</c:v>
                </c:pt>
                <c:pt idx="29">
                  <c:v>9.3404203016123208</c:v>
                </c:pt>
                <c:pt idx="30">
                  <c:v>9.3411047927689488</c:v>
                </c:pt>
              </c:numCache>
            </c:numRef>
          </c:val>
          <c:extLst xmlns:c16r2="http://schemas.microsoft.com/office/drawing/2015/06/chart">
            <c:ext xmlns:c16="http://schemas.microsoft.com/office/drawing/2014/chart" uri="{C3380CC4-5D6E-409C-BE32-E72D297353CC}">
              <c16:uniqueId val="{00000000-F1C0-EA43-B23A-E7259E34A8D9}"/>
            </c:ext>
          </c:extLst>
        </c:ser>
        <c:ser>
          <c:idx val="6"/>
          <c:order val="1"/>
          <c:tx>
            <c:strRef>
              <c:f>'Chart 2'!$J$25</c:f>
              <c:strCache>
                <c:ptCount val="1"/>
                <c:pt idx="0">
                  <c:v>70%</c:v>
                </c:pt>
              </c:strCache>
            </c:strRef>
          </c:tx>
          <c:spPr>
            <a:solidFill>
              <a:srgbClr val="5FBA75"/>
            </a:solidFill>
            <a:ln w="25400">
              <a:noFill/>
            </a:ln>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2'!$J$36:$J$66</c:f>
              <c:numCache>
                <c:formatCode>0.0</c:formatCode>
                <c:ptCount val="31"/>
                <c:pt idx="0">
                  <c:v>7.5</c:v>
                </c:pt>
                <c:pt idx="1">
                  <c:v>5.2</c:v>
                </c:pt>
                <c:pt idx="2">
                  <c:v>4.8</c:v>
                </c:pt>
                <c:pt idx="3">
                  <c:v>4.7</c:v>
                </c:pt>
                <c:pt idx="4">
                  <c:v>6.2</c:v>
                </c:pt>
                <c:pt idx="5">
                  <c:v>7.6</c:v>
                </c:pt>
                <c:pt idx="6">
                  <c:v>7</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13.203752040371372</c:v>
                </c:pt>
                <c:pt idx="19">
                  <c:v>12.1970206362474</c:v>
                </c:pt>
                <c:pt idx="20">
                  <c:v>9.8532294582389177</c:v>
                </c:pt>
                <c:pt idx="21">
                  <c:v>8.845634534048866</c:v>
                </c:pt>
                <c:pt idx="22">
                  <c:v>7.7585538039653024</c:v>
                </c:pt>
                <c:pt idx="23">
                  <c:v>7.5908514979188446</c:v>
                </c:pt>
                <c:pt idx="24">
                  <c:v>7.7160180702780288</c:v>
                </c:pt>
                <c:pt idx="25">
                  <c:v>7.9535194577663297</c:v>
                </c:pt>
                <c:pt idx="26">
                  <c:v>7.7525056657754696</c:v>
                </c:pt>
                <c:pt idx="27">
                  <c:v>7.459082301649655</c:v>
                </c:pt>
                <c:pt idx="28">
                  <c:v>7.4902557440178121</c:v>
                </c:pt>
                <c:pt idx="29">
                  <c:v>7.6976856604766049</c:v>
                </c:pt>
                <c:pt idx="30">
                  <c:v>7.6983701516332328</c:v>
                </c:pt>
              </c:numCache>
            </c:numRef>
          </c:val>
          <c:extLst xmlns:c16r2="http://schemas.microsoft.com/office/drawing/2015/06/chart">
            <c:ext xmlns:c16="http://schemas.microsoft.com/office/drawing/2014/chart" uri="{C3380CC4-5D6E-409C-BE32-E72D297353CC}">
              <c16:uniqueId val="{00000001-F1C0-EA43-B23A-E7259E34A8D9}"/>
            </c:ext>
          </c:extLst>
        </c:ser>
        <c:ser>
          <c:idx val="5"/>
          <c:order val="2"/>
          <c:tx>
            <c:strRef>
              <c:f>'Chart 2'!$I$25</c:f>
              <c:strCache>
                <c:ptCount val="1"/>
                <c:pt idx="0">
                  <c:v>50%</c:v>
                </c:pt>
              </c:strCache>
            </c:strRef>
          </c:tx>
          <c:spPr>
            <a:solidFill>
              <a:srgbClr val="30A95A"/>
            </a:solidFill>
            <a:ln w="25400">
              <a:noFill/>
            </a:ln>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2'!$I$36:$I$66</c:f>
              <c:numCache>
                <c:formatCode>0.0</c:formatCode>
                <c:ptCount val="31"/>
                <c:pt idx="0">
                  <c:v>7.5</c:v>
                </c:pt>
                <c:pt idx="1">
                  <c:v>5.2</c:v>
                </c:pt>
                <c:pt idx="2">
                  <c:v>4.8</c:v>
                </c:pt>
                <c:pt idx="3">
                  <c:v>4.7</c:v>
                </c:pt>
                <c:pt idx="4">
                  <c:v>6.2</c:v>
                </c:pt>
                <c:pt idx="5">
                  <c:v>7.6</c:v>
                </c:pt>
                <c:pt idx="6">
                  <c:v>7</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13.0986262618233</c:v>
                </c:pt>
                <c:pt idx="19">
                  <c:v>11.934206189877221</c:v>
                </c:pt>
                <c:pt idx="20">
                  <c:v>9.3801634547725961</c:v>
                </c:pt>
                <c:pt idx="21">
                  <c:v>7.7943767485681512</c:v>
                </c:pt>
                <c:pt idx="22">
                  <c:v>6.725798508328813</c:v>
                </c:pt>
                <c:pt idx="23">
                  <c:v>6.5765986921265807</c:v>
                </c:pt>
                <c:pt idx="24">
                  <c:v>6.7202677543299902</c:v>
                </c:pt>
                <c:pt idx="25">
                  <c:v>6.9762716316625184</c:v>
                </c:pt>
                <c:pt idx="26">
                  <c:v>6.7752578396716583</c:v>
                </c:pt>
                <c:pt idx="27">
                  <c:v>6.4818344755458437</c:v>
                </c:pt>
                <c:pt idx="28">
                  <c:v>6.5130079179140008</c:v>
                </c:pt>
                <c:pt idx="29">
                  <c:v>6.7204378343727935</c:v>
                </c:pt>
                <c:pt idx="30">
                  <c:v>6.7211223255294215</c:v>
                </c:pt>
              </c:numCache>
            </c:numRef>
          </c:val>
          <c:extLst xmlns:c16r2="http://schemas.microsoft.com/office/drawing/2015/06/chart">
            <c:ext xmlns:c16="http://schemas.microsoft.com/office/drawing/2014/chart" uri="{C3380CC4-5D6E-409C-BE32-E72D297353CC}">
              <c16:uniqueId val="{00000002-F1C0-EA43-B23A-E7259E34A8D9}"/>
            </c:ext>
          </c:extLst>
        </c:ser>
        <c:ser>
          <c:idx val="4"/>
          <c:order val="3"/>
          <c:tx>
            <c:strRef>
              <c:f>'Chart 2'!$H$25</c:f>
              <c:strCache>
                <c:ptCount val="1"/>
                <c:pt idx="0">
                  <c:v>30%</c:v>
                </c:pt>
              </c:strCache>
            </c:strRef>
          </c:tx>
          <c:spPr>
            <a:solidFill>
              <a:srgbClr val="00A147"/>
            </a:solidFill>
            <a:ln w="25400">
              <a:noFill/>
            </a:ln>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2'!$H$36:$H$66</c:f>
              <c:numCache>
                <c:formatCode>0.0</c:formatCode>
                <c:ptCount val="31"/>
                <c:pt idx="0">
                  <c:v>7.5</c:v>
                </c:pt>
                <c:pt idx="1">
                  <c:v>5.2</c:v>
                </c:pt>
                <c:pt idx="2">
                  <c:v>4.8</c:v>
                </c:pt>
                <c:pt idx="3">
                  <c:v>4.7</c:v>
                </c:pt>
                <c:pt idx="4">
                  <c:v>6.2</c:v>
                </c:pt>
                <c:pt idx="5">
                  <c:v>7.6</c:v>
                </c:pt>
                <c:pt idx="6">
                  <c:v>6.9</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13.014637643735025</c:v>
                </c:pt>
                <c:pt idx="19">
                  <c:v>11.724234644656532</c:v>
                </c:pt>
                <c:pt idx="20">
                  <c:v>9.0022146733753559</c:v>
                </c:pt>
                <c:pt idx="21">
                  <c:v>6.9544905676853954</c:v>
                </c:pt>
                <c:pt idx="22">
                  <c:v>5.9006946061095</c:v>
                </c:pt>
                <c:pt idx="23">
                  <c:v>5.7662770685707105</c:v>
                </c:pt>
                <c:pt idx="24">
                  <c:v>5.924728409437563</c:v>
                </c:pt>
                <c:pt idx="25">
                  <c:v>6.1955145654335304</c:v>
                </c:pt>
                <c:pt idx="26">
                  <c:v>5.9945007734426703</c:v>
                </c:pt>
                <c:pt idx="27">
                  <c:v>5.7010774093168557</c:v>
                </c:pt>
                <c:pt idx="28">
                  <c:v>5.7322508516850128</c:v>
                </c:pt>
                <c:pt idx="29">
                  <c:v>5.9396807681438055</c:v>
                </c:pt>
                <c:pt idx="30">
                  <c:v>5.9403652593004335</c:v>
                </c:pt>
              </c:numCache>
            </c:numRef>
          </c:val>
          <c:extLst xmlns:c16r2="http://schemas.microsoft.com/office/drawing/2015/06/char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2'!$G$36:$G$65</c:f>
              <c:numCache>
                <c:formatCode>0.0</c:formatCode>
                <c:ptCount val="30"/>
                <c:pt idx="0">
                  <c:v>7.5</c:v>
                </c:pt>
                <c:pt idx="1">
                  <c:v>5.2</c:v>
                </c:pt>
                <c:pt idx="2">
                  <c:v>4.8</c:v>
                </c:pt>
                <c:pt idx="3">
                  <c:v>4.7</c:v>
                </c:pt>
                <c:pt idx="4">
                  <c:v>6.2</c:v>
                </c:pt>
                <c:pt idx="5">
                  <c:v>7.6</c:v>
                </c:pt>
                <c:pt idx="6">
                  <c:v>6.7</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12.83909934363766</c:v>
                </c:pt>
                <c:pt idx="19">
                  <c:v>11.285388894413121</c:v>
                </c:pt>
                <c:pt idx="20">
                  <c:v>8.2122923229372145</c:v>
                </c:pt>
                <c:pt idx="21">
                  <c:v>5.1991075667117448</c:v>
                </c:pt>
                <c:pt idx="22">
                  <c:v>4.0639747257290448</c:v>
                </c:pt>
                <c:pt idx="23">
                  <c:v>3.8482203087834508</c:v>
                </c:pt>
                <c:pt idx="24">
                  <c:v>3.9253347702434986</c:v>
                </c:pt>
                <c:pt idx="25">
                  <c:v>4.1147840468326642</c:v>
                </c:pt>
                <c:pt idx="26">
                  <c:v>3.9137702548418041</c:v>
                </c:pt>
                <c:pt idx="27">
                  <c:v>3.6203468907159895</c:v>
                </c:pt>
                <c:pt idx="28">
                  <c:v>3.6515203330841466</c:v>
                </c:pt>
                <c:pt idx="29">
                  <c:v>3.8589502495429393</c:v>
                </c:pt>
              </c:numCache>
            </c:numRef>
          </c:val>
          <c:extLst xmlns:c16r2="http://schemas.microsoft.com/office/drawing/2015/06/char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2'!$F$36:$F$66</c:f>
              <c:numCache>
                <c:formatCode>0.0</c:formatCode>
                <c:ptCount val="31"/>
                <c:pt idx="0">
                  <c:v>7.5</c:v>
                </c:pt>
                <c:pt idx="1">
                  <c:v>5.2</c:v>
                </c:pt>
                <c:pt idx="2">
                  <c:v>4.8</c:v>
                </c:pt>
                <c:pt idx="3">
                  <c:v>4.7</c:v>
                </c:pt>
                <c:pt idx="4">
                  <c:v>6.2</c:v>
                </c:pt>
                <c:pt idx="5">
                  <c:v>7.6</c:v>
                </c:pt>
                <c:pt idx="6">
                  <c:v>6.6</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12.79135272069434</c:v>
                </c:pt>
                <c:pt idx="19">
                  <c:v>11.166022337054818</c:v>
                </c:pt>
                <c:pt idx="20">
                  <c:v>7.9974325196922678</c:v>
                </c:pt>
                <c:pt idx="21">
                  <c:v>4.7216413372785313</c:v>
                </c:pt>
                <c:pt idx="22">
                  <c:v>3.5106857870968877</c:v>
                </c:pt>
                <c:pt idx="23">
                  <c:v>3.21910866095235</c:v>
                </c:pt>
                <c:pt idx="24">
                  <c:v>3.2204004132134543</c:v>
                </c:pt>
                <c:pt idx="25">
                  <c:v>3.3340269806036762</c:v>
                </c:pt>
                <c:pt idx="26">
                  <c:v>3.1330131886128161</c:v>
                </c:pt>
                <c:pt idx="27">
                  <c:v>2.8395898244870015</c:v>
                </c:pt>
                <c:pt idx="28">
                  <c:v>2.8707632668551586</c:v>
                </c:pt>
                <c:pt idx="29">
                  <c:v>3.0781931833139513</c:v>
                </c:pt>
                <c:pt idx="30">
                  <c:v>3.0788776744705793</c:v>
                </c:pt>
              </c:numCache>
            </c:numRef>
          </c:val>
          <c:extLst xmlns:c16r2="http://schemas.microsoft.com/office/drawing/2015/06/char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2'!$E$36:$E$66</c:f>
              <c:numCache>
                <c:formatCode>0.0</c:formatCode>
                <c:ptCount val="31"/>
                <c:pt idx="0">
                  <c:v>7.5</c:v>
                </c:pt>
                <c:pt idx="1">
                  <c:v>5.2</c:v>
                </c:pt>
                <c:pt idx="2">
                  <c:v>4.8</c:v>
                </c:pt>
                <c:pt idx="3">
                  <c:v>4.7</c:v>
                </c:pt>
                <c:pt idx="4">
                  <c:v>6.2</c:v>
                </c:pt>
                <c:pt idx="5">
                  <c:v>7.6</c:v>
                </c:pt>
                <c:pt idx="6">
                  <c:v>6.5</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12.731589850150591</c:v>
                </c:pt>
                <c:pt idx="19">
                  <c:v>11.016615160695448</c:v>
                </c:pt>
                <c:pt idx="20">
                  <c:v>7.7284996022454031</c:v>
                </c:pt>
                <c:pt idx="21">
                  <c:v>4.1240126318410564</c:v>
                </c:pt>
                <c:pt idx="22">
                  <c:v>2.8181523014928289</c:v>
                </c:pt>
                <c:pt idx="23">
                  <c:v>2.4316703951817074</c:v>
                </c:pt>
                <c:pt idx="24">
                  <c:v>2.3380573672762277</c:v>
                </c:pt>
                <c:pt idx="25">
                  <c:v>2.3567791544998644</c:v>
                </c:pt>
                <c:pt idx="26">
                  <c:v>2.1557653625090043</c:v>
                </c:pt>
                <c:pt idx="27">
                  <c:v>1.8623419983831897</c:v>
                </c:pt>
                <c:pt idx="28">
                  <c:v>1.8935154407513468</c:v>
                </c:pt>
                <c:pt idx="29">
                  <c:v>2.1009453572101395</c:v>
                </c:pt>
                <c:pt idx="30">
                  <c:v>2.1016298483667675</c:v>
                </c:pt>
              </c:numCache>
            </c:numRef>
          </c:val>
          <c:extLst xmlns:c16r2="http://schemas.microsoft.com/office/drawing/2015/06/char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2'!$D$36:$D$66</c:f>
              <c:numCache>
                <c:formatCode>0.0</c:formatCode>
                <c:ptCount val="31"/>
                <c:pt idx="0">
                  <c:v>7.5</c:v>
                </c:pt>
                <c:pt idx="1">
                  <c:v>5.2</c:v>
                </c:pt>
                <c:pt idx="2">
                  <c:v>4.8</c:v>
                </c:pt>
                <c:pt idx="3">
                  <c:v>4.7</c:v>
                </c:pt>
                <c:pt idx="4">
                  <c:v>6.2</c:v>
                </c:pt>
                <c:pt idx="5">
                  <c:v>7.6</c:v>
                </c:pt>
                <c:pt idx="6">
                  <c:v>6.3</c:v>
                </c:pt>
                <c:pt idx="7">
                  <c:v>2.2000000000000002</c:v>
                </c:pt>
                <c:pt idx="8">
                  <c:v>-2.8678739201036336</c:v>
                </c:pt>
                <c:pt idx="9">
                  <c:v>-7.3993502810758827</c:v>
                </c:pt>
                <c:pt idx="10">
                  <c:v>-8.4409042587792129</c:v>
                </c:pt>
                <c:pt idx="11">
                  <c:v>-3.7963848117996974</c:v>
                </c:pt>
                <c:pt idx="12">
                  <c:v>-0.63707532932409106</c:v>
                </c:pt>
                <c:pt idx="13">
                  <c:v>5.695885600009305</c:v>
                </c:pt>
                <c:pt idx="14">
                  <c:v>7.8594207190318031</c:v>
                </c:pt>
                <c:pt idx="15">
                  <c:v>8.7537305731211461</c:v>
                </c:pt>
                <c:pt idx="16">
                  <c:v>12.233524383442358</c:v>
                </c:pt>
                <c:pt idx="17">
                  <c:v>12.591589421559817</c:v>
                </c:pt>
                <c:pt idx="18">
                  <c:v>12.631129623917767</c:v>
                </c:pt>
                <c:pt idx="19">
                  <c:v>10.765464595113386</c:v>
                </c:pt>
                <c:pt idx="20">
                  <c:v>7.2764285841976921</c:v>
                </c:pt>
                <c:pt idx="21">
                  <c:v>3.1194103695128095</c:v>
                </c:pt>
                <c:pt idx="22">
                  <c:v>1.6540169444627075</c:v>
                </c:pt>
                <c:pt idx="23">
                  <c:v>1.1080019434497115</c:v>
                </c:pt>
                <c:pt idx="24">
                  <c:v>0.85485582084235745</c:v>
                </c:pt>
                <c:pt idx="25">
                  <c:v>0.71404451336412045</c:v>
                </c:pt>
                <c:pt idx="26">
                  <c:v>0.51303072137326033</c:v>
                </c:pt>
                <c:pt idx="27">
                  <c:v>0.21960735724744573</c:v>
                </c:pt>
                <c:pt idx="28">
                  <c:v>0.25078079961560285</c:v>
                </c:pt>
                <c:pt idx="29">
                  <c:v>0.45821071607439556</c:v>
                </c:pt>
                <c:pt idx="30">
                  <c:v>0.45889520723102351</c:v>
                </c:pt>
              </c:numCache>
            </c:numRef>
          </c:val>
          <c:extLst xmlns:c16r2="http://schemas.microsoft.com/office/drawing/2015/06/char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482437432"/>
        <c:axId val="482437040"/>
      </c:areaChart>
      <c:lineChart>
        <c:grouping val="standard"/>
        <c:varyColors val="0"/>
        <c:ser>
          <c:idx val="14"/>
          <c:order val="8"/>
          <c:tx>
            <c:strRef>
              <c:f>'Chart 2'!$C$25</c:f>
              <c:strCache>
                <c:ptCount val="1"/>
                <c:pt idx="0">
                  <c:v>previous scenario</c:v>
                </c:pt>
              </c:strCache>
            </c:strRef>
          </c:tx>
          <c:spPr>
            <a:ln w="12700">
              <a:solidFill>
                <a:srgbClr val="000000"/>
              </a:solidFill>
              <a:prstDash val="lgDash"/>
            </a:ln>
          </c:spPr>
          <c:marker>
            <c:symbol val="none"/>
          </c:marke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2'!$C$36:$C$66</c:f>
              <c:numCache>
                <c:formatCode>0.0</c:formatCode>
                <c:ptCount val="31"/>
                <c:pt idx="0">
                  <c:v>7.7</c:v>
                </c:pt>
                <c:pt idx="1">
                  <c:v>5.2</c:v>
                </c:pt>
                <c:pt idx="2">
                  <c:v>4.8394296884224133</c:v>
                </c:pt>
                <c:pt idx="3">
                  <c:v>4.8050562563111612</c:v>
                </c:pt>
                <c:pt idx="4">
                  <c:v>6.3371955907867346</c:v>
                </c:pt>
                <c:pt idx="5">
                  <c:v>7.6302877536764271</c:v>
                </c:pt>
                <c:pt idx="6">
                  <c:v>6.9631197231161366</c:v>
                </c:pt>
                <c:pt idx="7">
                  <c:v>2.1796352687030236</c:v>
                </c:pt>
                <c:pt idx="8">
                  <c:v>-2.6343601211301291</c:v>
                </c:pt>
                <c:pt idx="9">
                  <c:v>-7.3993502810758827</c:v>
                </c:pt>
                <c:pt idx="10">
                  <c:v>-8.4409042587792129</c:v>
                </c:pt>
                <c:pt idx="11">
                  <c:v>-3.7963848117996974</c:v>
                </c:pt>
                <c:pt idx="12">
                  <c:v>-0.63707532932409094</c:v>
                </c:pt>
                <c:pt idx="13">
                  <c:v>5.695885600009305</c:v>
                </c:pt>
                <c:pt idx="14">
                  <c:v>7.8594207190318031</c:v>
                </c:pt>
                <c:pt idx="15">
                  <c:v>8.7537305731211461</c:v>
                </c:pt>
                <c:pt idx="16">
                  <c:v>12.233524383442358</c:v>
                </c:pt>
                <c:pt idx="17">
                  <c:v>12.927337800042423</c:v>
                </c:pt>
                <c:pt idx="18">
                  <c:v>12.863426810397556</c:v>
                </c:pt>
                <c:pt idx="19">
                  <c:v>11.014840142514032</c:v>
                </c:pt>
                <c:pt idx="20">
                  <c:v>7.720104182073257</c:v>
                </c:pt>
                <c:pt idx="21">
                  <c:v>4.5597201207871336</c:v>
                </c:pt>
                <c:pt idx="22">
                  <c:v>3.9354350707106818</c:v>
                </c:pt>
                <c:pt idx="23">
                  <c:v>3.8824718135498415</c:v>
                </c:pt>
                <c:pt idx="24">
                  <c:v>4.1985479882946635</c:v>
                </c:pt>
                <c:pt idx="25">
                  <c:v>4.4242195409625538</c:v>
                </c:pt>
                <c:pt idx="26">
                  <c:v>4.2</c:v>
                </c:pt>
                <c:pt idx="27">
                  <c:v>4.0999999999999996</c:v>
                </c:pt>
                <c:pt idx="28">
                  <c:v>4.0571674714680483</c:v>
                </c:pt>
                <c:pt idx="29">
                  <c:v>4.2104088368595001</c:v>
                </c:pt>
              </c:numCache>
            </c:numRef>
          </c:val>
          <c:smooth val="0"/>
          <c:extLst xmlns:c16r2="http://schemas.microsoft.com/office/drawing/2015/06/chart">
            <c:ext xmlns:c16="http://schemas.microsoft.com/office/drawing/2014/chart" uri="{C3380CC4-5D6E-409C-BE32-E72D297353CC}">
              <c16:uniqueId val="{00000008-F1C0-EA43-B23A-E7259E34A8D9}"/>
            </c:ext>
          </c:extLst>
        </c:ser>
        <c:ser>
          <c:idx val="9"/>
          <c:order val="9"/>
          <c:tx>
            <c:strRef>
              <c:f>'Chart 2'!$B$25</c:f>
              <c:strCache>
                <c:ptCount val="1"/>
                <c:pt idx="0">
                  <c:v>central</c:v>
                </c:pt>
              </c:strCache>
            </c:strRef>
          </c:tx>
          <c:spPr>
            <a:ln w="25400">
              <a:solidFill>
                <a:srgbClr val="001100"/>
              </a:solidFill>
              <a:prstDash val="solid"/>
            </a:ln>
          </c:spPr>
          <c:marker>
            <c:symbol val="none"/>
          </c:marker>
          <c:cat>
            <c:strRef>
              <c:f>'Chart 2'!$A$36:$A$66</c:f>
              <c:strCache>
                <c:ptCount val="31"/>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pt idx="25">
                  <c:v>IV</c:v>
                </c:pt>
                <c:pt idx="26">
                  <c:v>I/25</c:v>
                </c:pt>
                <c:pt idx="27">
                  <c:v>II</c:v>
                </c:pt>
                <c:pt idx="28">
                  <c:v>III</c:v>
                </c:pt>
                <c:pt idx="29">
                  <c:v>IV</c:v>
                </c:pt>
                <c:pt idx="30">
                  <c:v>I/26</c:v>
                </c:pt>
              </c:strCache>
            </c:strRef>
          </c:cat>
          <c:val>
            <c:numRef>
              <c:f>'Chart 2'!$B$36:$B$66</c:f>
              <c:numCache>
                <c:formatCode>0.0</c:formatCode>
                <c:ptCount val="31"/>
                <c:pt idx="0">
                  <c:v>7.7</c:v>
                </c:pt>
                <c:pt idx="1">
                  <c:v>5.2</c:v>
                </c:pt>
                <c:pt idx="2">
                  <c:v>4.8394296884224133</c:v>
                </c:pt>
                <c:pt idx="3">
                  <c:v>4.8050562563111612</c:v>
                </c:pt>
                <c:pt idx="4">
                  <c:v>6.3371955907867346</c:v>
                </c:pt>
                <c:pt idx="5">
                  <c:v>7.6302877536764271</c:v>
                </c:pt>
                <c:pt idx="6">
                  <c:v>6.9631197231161366</c:v>
                </c:pt>
                <c:pt idx="7">
                  <c:v>2.1796352687030236</c:v>
                </c:pt>
                <c:pt idx="8">
                  <c:v>-2.6343601211301291</c:v>
                </c:pt>
                <c:pt idx="9">
                  <c:v>-7.3993502810758827</c:v>
                </c:pt>
                <c:pt idx="10">
                  <c:v>-8.4409042587792129</c:v>
                </c:pt>
                <c:pt idx="11">
                  <c:v>-3.7963848117996974</c:v>
                </c:pt>
                <c:pt idx="12">
                  <c:v>-0.63707532932409094</c:v>
                </c:pt>
                <c:pt idx="13">
                  <c:v>5.695885600009305</c:v>
                </c:pt>
                <c:pt idx="14">
                  <c:v>7.8594207190318031</c:v>
                </c:pt>
                <c:pt idx="15">
                  <c:v>8.7537305731211461</c:v>
                </c:pt>
                <c:pt idx="16">
                  <c:v>12.233524383442358</c:v>
                </c:pt>
                <c:pt idx="17">
                  <c:v>12.591589421559817</c:v>
                </c:pt>
                <c:pt idx="18">
                  <c:v>12.902722114289062</c:v>
                </c:pt>
                <c:pt idx="19">
                  <c:v>11.444445821041626</c:v>
                </c:pt>
                <c:pt idx="20">
                  <c:v>8.4985947908685233</c:v>
                </c:pt>
                <c:pt idx="21">
                  <c:v>5.8353352732257662</c:v>
                </c:pt>
                <c:pt idx="22">
                  <c:v>4.8012368204396694</c:v>
                </c:pt>
                <c:pt idx="23">
                  <c:v>4.6865167916906785</c:v>
                </c:pt>
                <c:pt idx="24">
                  <c:v>4.8646656413473295</c:v>
                </c:pt>
                <c:pt idx="25">
                  <c:v>5.1551493061330973</c:v>
                </c:pt>
                <c:pt idx="26">
                  <c:v>4.9541355141422372</c:v>
                </c:pt>
                <c:pt idx="27">
                  <c:v>4.6607121500164226</c:v>
                </c:pt>
                <c:pt idx="28">
                  <c:v>4.6918855923845797</c:v>
                </c:pt>
                <c:pt idx="29">
                  <c:v>4.8993155088433724</c:v>
                </c:pt>
                <c:pt idx="30">
                  <c:v>4.9000000000000004</c:v>
                </c:pt>
              </c:numCache>
            </c:numRef>
          </c:val>
          <c:smooth val="0"/>
          <c:extLst xmlns:c16r2="http://schemas.microsoft.com/office/drawing/2015/06/char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482437432"/>
        <c:axId val="482437040"/>
      </c:lineChart>
      <c:catAx>
        <c:axId val="482437432"/>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482437040"/>
        <c:crossesAt val="-11"/>
        <c:auto val="1"/>
        <c:lblAlgn val="ctr"/>
        <c:lblOffset val="100"/>
        <c:tickLblSkip val="1"/>
        <c:tickMarkSkip val="1"/>
        <c:noMultiLvlLbl val="0"/>
      </c:catAx>
      <c:valAx>
        <c:axId val="482437040"/>
        <c:scaling>
          <c:orientation val="minMax"/>
          <c:max val="15"/>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482437432"/>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4.3555555555555509E-3"/>
          <c:y val="0.87182628341259993"/>
          <c:w val="0.46866785714285714"/>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01608944494781E-2"/>
          <c:y val="4.864439242391997E-2"/>
          <c:w val="0.91087698412698415"/>
          <c:h val="0.60165240438350442"/>
        </c:manualLayout>
      </c:layout>
      <c:barChart>
        <c:barDir val="col"/>
        <c:grouping val="clustered"/>
        <c:varyColors val="0"/>
        <c:ser>
          <c:idx val="2"/>
          <c:order val="2"/>
          <c:tx>
            <c:strRef>
              <c:f>'Chart 23'!$A$4</c:f>
              <c:strCache>
                <c:ptCount val="1"/>
                <c:pt idx="0">
                  <c:v>Balance of trade, scenario </c:v>
                </c:pt>
              </c:strCache>
            </c:strRef>
          </c:tx>
          <c:spPr>
            <a:solidFill>
              <a:schemeClr val="bg1">
                <a:lumMod val="50000"/>
              </a:schemeClr>
            </a:solidFill>
          </c:spPr>
          <c:invertIfNegative val="0"/>
          <c:cat>
            <c:strRef>
              <c:f>'Chart 23'!$B$1:$K$1</c:f>
              <c:strCache>
                <c:ptCount val="9"/>
                <c:pt idx="0">
                  <c:v>2017</c:v>
                </c:pt>
                <c:pt idx="1">
                  <c:v>2018</c:v>
                </c:pt>
                <c:pt idx="2">
                  <c:v>2019</c:v>
                </c:pt>
                <c:pt idx="3">
                  <c:v>2020</c:v>
                </c:pt>
                <c:pt idx="4">
                  <c:v>2021</c:v>
                </c:pt>
                <c:pt idx="5">
                  <c:v>2022</c:v>
                </c:pt>
                <c:pt idx="6">
                  <c:v>2023</c:v>
                </c:pt>
                <c:pt idx="7">
                  <c:v>2024</c:v>
                </c:pt>
                <c:pt idx="8">
                  <c:v>2025</c:v>
                </c:pt>
              </c:strCache>
            </c:strRef>
          </c:cat>
          <c:val>
            <c:numRef>
              <c:f>'Chart 23'!$B$4:$K$4</c:f>
              <c:numCache>
                <c:formatCode>General</c:formatCode>
                <c:ptCount val="9"/>
                <c:pt idx="0">
                  <c:v>-10.8</c:v>
                </c:pt>
                <c:pt idx="1">
                  <c:v>-13.7</c:v>
                </c:pt>
                <c:pt idx="2" formatCode="0.0">
                  <c:v>-13.132666637090438</c:v>
                </c:pt>
                <c:pt idx="3" formatCode="0.0">
                  <c:v>-10.004797887009472</c:v>
                </c:pt>
                <c:pt idx="4" formatCode="0.0">
                  <c:v>-7.9202647550347685</c:v>
                </c:pt>
                <c:pt idx="5" formatCode="0.0">
                  <c:v>-2.995491616636297</c:v>
                </c:pt>
                <c:pt idx="6" formatCode="0.0">
                  <c:v>-3.6050331262989919</c:v>
                </c:pt>
                <c:pt idx="7" formatCode="0.0">
                  <c:v>-3.1959459154405998</c:v>
                </c:pt>
                <c:pt idx="8" formatCode="0.0">
                  <c:v>-3.259739006136666</c:v>
                </c:pt>
              </c:numCache>
            </c:numRef>
          </c:val>
          <c:extLst xmlns:c16r2="http://schemas.microsoft.com/office/drawing/2015/06/chart">
            <c:ext xmlns:c16="http://schemas.microsoft.com/office/drawing/2014/chart" uri="{C3380CC4-5D6E-409C-BE32-E72D297353CC}">
              <c16:uniqueId val="{00000000-0D70-4806-8E7F-9FDBFA17BC84}"/>
            </c:ext>
          </c:extLst>
        </c:ser>
        <c:ser>
          <c:idx val="3"/>
          <c:order val="3"/>
          <c:tx>
            <c:strRef>
              <c:f>'Chart 23'!$A$5</c:f>
              <c:strCache>
                <c:ptCount val="1"/>
                <c:pt idx="0">
                  <c:v>Balance of trade, previous quarter's scenario </c:v>
                </c:pt>
              </c:strCache>
            </c:strRef>
          </c:tx>
          <c:spPr>
            <a:solidFill>
              <a:schemeClr val="accent2"/>
            </a:solidFill>
          </c:spPr>
          <c:invertIfNegative val="0"/>
          <c:cat>
            <c:strRef>
              <c:f>'Chart 23'!$B$1:$K$1</c:f>
              <c:strCache>
                <c:ptCount val="9"/>
                <c:pt idx="0">
                  <c:v>2017</c:v>
                </c:pt>
                <c:pt idx="1">
                  <c:v>2018</c:v>
                </c:pt>
                <c:pt idx="2">
                  <c:v>2019</c:v>
                </c:pt>
                <c:pt idx="3">
                  <c:v>2020</c:v>
                </c:pt>
                <c:pt idx="4">
                  <c:v>2021</c:v>
                </c:pt>
                <c:pt idx="5">
                  <c:v>2022</c:v>
                </c:pt>
                <c:pt idx="6">
                  <c:v>2023</c:v>
                </c:pt>
                <c:pt idx="7">
                  <c:v>2024</c:v>
                </c:pt>
                <c:pt idx="8">
                  <c:v>2025</c:v>
                </c:pt>
              </c:strCache>
            </c:strRef>
          </c:cat>
          <c:val>
            <c:numRef>
              <c:f>'Chart 23'!$B$5:$K$5</c:f>
              <c:numCache>
                <c:formatCode>General</c:formatCode>
                <c:ptCount val="9"/>
                <c:pt idx="3" formatCode="0.0">
                  <c:v>-10.004797887009472</c:v>
                </c:pt>
                <c:pt idx="4" formatCode="0.0">
                  <c:v>-7.9202647550347685</c:v>
                </c:pt>
                <c:pt idx="5" formatCode="0.0">
                  <c:v>-5.2546490421657337</c:v>
                </c:pt>
                <c:pt idx="6" formatCode="0.0">
                  <c:v>-5.7454108835069189</c:v>
                </c:pt>
                <c:pt idx="7" formatCode="0.0">
                  <c:v>-5.936254305714094</c:v>
                </c:pt>
                <c:pt idx="8" formatCode="0.0">
                  <c:v>-5.7197767250958753</c:v>
                </c:pt>
              </c:numCache>
            </c:numRef>
          </c:val>
          <c:extLst xmlns:c16r2="http://schemas.microsoft.com/office/drawing/2015/06/chart">
            <c:ext xmlns:c16="http://schemas.microsoft.com/office/drawing/2014/chart" uri="{C3380CC4-5D6E-409C-BE32-E72D297353CC}">
              <c16:uniqueId val="{00000001-0D70-4806-8E7F-9FDBFA17BC84}"/>
            </c:ext>
          </c:extLst>
        </c:ser>
        <c:dLbls>
          <c:showLegendKey val="0"/>
          <c:showVal val="0"/>
          <c:showCatName val="0"/>
          <c:showSerName val="0"/>
          <c:showPercent val="0"/>
          <c:showBubbleSize val="0"/>
        </c:dLbls>
        <c:gapWidth val="150"/>
        <c:axId val="482433904"/>
        <c:axId val="482436256"/>
      </c:barChart>
      <c:lineChart>
        <c:grouping val="standard"/>
        <c:varyColors val="0"/>
        <c:ser>
          <c:idx val="0"/>
          <c:order val="0"/>
          <c:tx>
            <c:strRef>
              <c:f>'Chart 23'!$A$2</c:f>
              <c:strCache>
                <c:ptCount val="1"/>
                <c:pt idx="0">
                  <c:v>Current account, scenario</c:v>
                </c:pt>
              </c:strCache>
            </c:strRef>
          </c:tx>
          <c:spPr>
            <a:ln w="12700">
              <a:solidFill>
                <a:srgbClr val="002060"/>
              </a:solidFill>
            </a:ln>
          </c:spPr>
          <c:marker>
            <c:symbol val="none"/>
          </c:marker>
          <c:dLbls>
            <c:dLbl>
              <c:idx val="0"/>
              <c:layout>
                <c:manualLayout>
                  <c:x val="-5.5436507936507937E-2"/>
                  <c:y val="-1.3005909293592195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F32-4A99-B91E-5507D4BD8416}"/>
                </c:ext>
                <c:ext xmlns:c15="http://schemas.microsoft.com/office/drawing/2012/chart" uri="{CE6537A1-D6FC-4f65-9D91-7224C49458BB}">
                  <c15:layout/>
                </c:ext>
              </c:extLst>
            </c:dLbl>
            <c:dLbl>
              <c:idx val="1"/>
              <c:layout>
                <c:manualLayout>
                  <c:x val="-6.5515873015873069E-2"/>
                  <c:y val="2.837685717592623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32-4A99-B91E-5507D4BD8416}"/>
                </c:ext>
                <c:ext xmlns:c15="http://schemas.microsoft.com/office/drawing/2012/chart" uri="{CE6537A1-D6FC-4f65-9D91-7224C49458BB}">
                  <c15:layout/>
                </c:ext>
              </c:extLst>
            </c:dLbl>
            <c:dLbl>
              <c:idx val="2"/>
              <c:layout>
                <c:manualLayout>
                  <c:x val="-7.559523809523809E-2"/>
                  <c:y val="2.270148574074093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F32-4A99-B91E-5507D4BD8416}"/>
                </c:ext>
                <c:ext xmlns:c15="http://schemas.microsoft.com/office/drawing/2012/chart" uri="{CE6537A1-D6FC-4f65-9D91-7224C49458BB}">
                  <c15:layout/>
                </c:ext>
              </c:extLst>
            </c:dLbl>
            <c:dLbl>
              <c:idx val="3"/>
              <c:layout>
                <c:manualLayout>
                  <c:x val="-0.10583333333333333"/>
                  <c:y val="-2.837685717592623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F32-4A99-B91E-5507D4BD8416}"/>
                </c:ext>
                <c:ext xmlns:c15="http://schemas.microsoft.com/office/drawing/2012/chart" uri="{CE6537A1-D6FC-4f65-9D91-7224C49458BB}">
                  <c15:layout/>
                </c:ext>
              </c:extLst>
            </c:dLbl>
            <c:dLbl>
              <c:idx val="4"/>
              <c:layout>
                <c:manualLayout>
                  <c:x val="-7.5595213640725301E-2"/>
                  <c:y val="9.028531627721292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F32-4A99-B91E-5507D4BD8416}"/>
                </c:ext>
                <c:ext xmlns:c15="http://schemas.microsoft.com/office/drawing/2012/chart" uri="{CE6537A1-D6FC-4f65-9D91-7224C49458BB}">
                  <c15:layout/>
                </c:ext>
              </c:extLst>
            </c:dLbl>
            <c:dLbl>
              <c:idx val="5"/>
              <c:layout>
                <c:manualLayout>
                  <c:x val="-2.5124804090509514E-2"/>
                  <c:y val="-3.82265730297226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F32-4A99-B91E-5507D4BD8416}"/>
                </c:ext>
                <c:ext xmlns:c15="http://schemas.microsoft.com/office/drawing/2012/chart" uri="{CE6537A1-D6FC-4f65-9D91-7224C49458BB}">
                  <c15:layout/>
                </c:ext>
              </c:extLst>
            </c:dLbl>
            <c:dLbl>
              <c:idx val="6"/>
              <c:layout>
                <c:manualLayout>
                  <c:x val="-5.6469667143879743E-2"/>
                  <c:y val="-9.515942636448010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2B9-4A1C-92AB-D1A4B32A74AB}"/>
                </c:ext>
                <c:ext xmlns:c15="http://schemas.microsoft.com/office/drawing/2012/chart" uri="{CE6537A1-D6FC-4f65-9D91-7224C49458BB}">
                  <c15:layout>
                    <c:manualLayout>
                      <c:w val="7.2613934621808623E-2"/>
                      <c:h val="0.13988762811492667"/>
                    </c:manualLayout>
                  </c15:layout>
                </c:ext>
              </c:extLst>
            </c:dLbl>
            <c:dLbl>
              <c:idx val="7"/>
              <c:layout>
                <c:manualLayout>
                  <c:x val="-5.5323162729658933E-2"/>
                  <c:y val="-8.95418300849275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2B9-4A1C-92AB-D1A4B32A74AB}"/>
                </c:ext>
                <c:ext xmlns:c15="http://schemas.microsoft.com/office/drawing/2012/chart" uri="{CE6537A1-D6FC-4f65-9D91-7224C49458BB}">
                  <c15:layout>
                    <c:manualLayout>
                      <c:w val="6.8826055833929839E-2"/>
                      <c:h val="0.13087871620610161"/>
                    </c:manualLayout>
                  </c15:layout>
                </c:ext>
              </c:extLst>
            </c:dLbl>
            <c:dLbl>
              <c:idx val="8"/>
              <c:layout>
                <c:manualLayout>
                  <c:x val="-3.1482939632545934E-2"/>
                  <c:y val="-0.1092554115146253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2B9-4A1C-92AB-D1A4B32A74AB}"/>
                </c:ext>
                <c:ext xmlns:c15="http://schemas.microsoft.com/office/drawing/2012/chart" uri="{CE6537A1-D6FC-4f65-9D91-7224C49458BB}">
                  <c15:layout>
                    <c:manualLayout>
                      <c:w val="7.1919589596754957E-2"/>
                      <c:h val="0.10385158128998134"/>
                    </c:manualLayout>
                  </c15:layout>
                </c:ext>
              </c:extLst>
            </c:dLbl>
            <c:spPr>
              <a:noFill/>
              <a:ln>
                <a:noFill/>
              </a:ln>
              <a:effectLst/>
            </c:spPr>
            <c:txPr>
              <a:bodyPr/>
              <a:lstStyle/>
              <a:p>
                <a:pPr>
                  <a:defRPr sz="600" i="1">
                    <a:latin typeface="GHEA Grapalat" panose="02000506050000020003" pitchFamily="50"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'Chart 23'!$B$1:$K$1</c:f>
              <c:strCache>
                <c:ptCount val="9"/>
                <c:pt idx="0">
                  <c:v>2017</c:v>
                </c:pt>
                <c:pt idx="1">
                  <c:v>2018</c:v>
                </c:pt>
                <c:pt idx="2">
                  <c:v>2019</c:v>
                </c:pt>
                <c:pt idx="3">
                  <c:v>2020</c:v>
                </c:pt>
                <c:pt idx="4">
                  <c:v>2021</c:v>
                </c:pt>
                <c:pt idx="5">
                  <c:v>2022</c:v>
                </c:pt>
                <c:pt idx="6">
                  <c:v>2023</c:v>
                </c:pt>
                <c:pt idx="7">
                  <c:v>2024</c:v>
                </c:pt>
                <c:pt idx="8">
                  <c:v>2025</c:v>
                </c:pt>
              </c:strCache>
            </c:strRef>
          </c:cat>
          <c:val>
            <c:numRef>
              <c:f>'Chart 23'!$B$2:$K$2</c:f>
              <c:numCache>
                <c:formatCode>General</c:formatCode>
                <c:ptCount val="9"/>
                <c:pt idx="0">
                  <c:v>-1.5</c:v>
                </c:pt>
                <c:pt idx="1">
                  <c:v>-6.9</c:v>
                </c:pt>
                <c:pt idx="2" formatCode="0.0">
                  <c:v>-7.333385713818938</c:v>
                </c:pt>
                <c:pt idx="3" formatCode="0.0">
                  <c:v>-3.8</c:v>
                </c:pt>
                <c:pt idx="4" formatCode="0.0">
                  <c:v>-3.6551270310805761</c:v>
                </c:pt>
                <c:pt idx="5" formatCode="0.0">
                  <c:v>7.5666043953043147E-2</c:v>
                </c:pt>
                <c:pt idx="6" formatCode="0.0">
                  <c:v>-1.3860073620634021</c:v>
                </c:pt>
                <c:pt idx="7" formatCode="0.0">
                  <c:v>-1.3220110167760948</c:v>
                </c:pt>
                <c:pt idx="8" formatCode="0.0">
                  <c:v>-1.6248005500098555</c:v>
                </c:pt>
              </c:numCache>
            </c:numRef>
          </c:val>
          <c:smooth val="0"/>
          <c:extLst xmlns:c16r2="http://schemas.microsoft.com/office/drawing/2015/06/chart">
            <c:ext xmlns:c16="http://schemas.microsoft.com/office/drawing/2014/chart" uri="{C3380CC4-5D6E-409C-BE32-E72D297353CC}">
              <c16:uniqueId val="{00000002-0D70-4806-8E7F-9FDBFA17BC84}"/>
            </c:ext>
          </c:extLst>
        </c:ser>
        <c:ser>
          <c:idx val="1"/>
          <c:order val="1"/>
          <c:tx>
            <c:strRef>
              <c:f>'Chart 23'!$A$3</c:f>
              <c:strCache>
                <c:ptCount val="1"/>
                <c:pt idx="0">
                  <c:v>Current account, previous quarter's scenario</c:v>
                </c:pt>
              </c:strCache>
            </c:strRef>
          </c:tx>
          <c:spPr>
            <a:ln w="12700">
              <a:solidFill>
                <a:srgbClr val="C00000"/>
              </a:solidFill>
              <a:prstDash val="solid"/>
            </a:ln>
          </c:spPr>
          <c:marker>
            <c:symbol val="none"/>
          </c:marker>
          <c:cat>
            <c:strRef>
              <c:f>'Chart 23'!$B$1:$K$1</c:f>
              <c:strCache>
                <c:ptCount val="9"/>
                <c:pt idx="0">
                  <c:v>2017</c:v>
                </c:pt>
                <c:pt idx="1">
                  <c:v>2018</c:v>
                </c:pt>
                <c:pt idx="2">
                  <c:v>2019</c:v>
                </c:pt>
                <c:pt idx="3">
                  <c:v>2020</c:v>
                </c:pt>
                <c:pt idx="4">
                  <c:v>2021</c:v>
                </c:pt>
                <c:pt idx="5">
                  <c:v>2022</c:v>
                </c:pt>
                <c:pt idx="6">
                  <c:v>2023</c:v>
                </c:pt>
                <c:pt idx="7">
                  <c:v>2024</c:v>
                </c:pt>
                <c:pt idx="8">
                  <c:v>2025</c:v>
                </c:pt>
              </c:strCache>
            </c:strRef>
          </c:cat>
          <c:val>
            <c:numRef>
              <c:f>'Chart 23'!$B$3:$K$3</c:f>
              <c:numCache>
                <c:formatCode>General</c:formatCode>
                <c:ptCount val="9"/>
                <c:pt idx="3" formatCode="0.0">
                  <c:v>-3.8</c:v>
                </c:pt>
                <c:pt idx="4" formatCode="0.0">
                  <c:v>-3.6551270310805761</c:v>
                </c:pt>
                <c:pt idx="5" formatCode="0.0">
                  <c:v>-3.2953582511586808</c:v>
                </c:pt>
                <c:pt idx="6" formatCode="0.0">
                  <c:v>-4.7004318875972295</c:v>
                </c:pt>
                <c:pt idx="7" formatCode="0.0">
                  <c:v>-5.0083766614084135</c:v>
                </c:pt>
                <c:pt idx="8" formatCode="0.0">
                  <c:v>-4.9533501800927953</c:v>
                </c:pt>
              </c:numCache>
            </c:numRef>
          </c:val>
          <c:smooth val="0"/>
          <c:extLst xmlns:c16r2="http://schemas.microsoft.com/office/drawing/2015/06/chart">
            <c:ext xmlns:c16="http://schemas.microsoft.com/office/drawing/2014/chart" uri="{C3380CC4-5D6E-409C-BE32-E72D297353CC}">
              <c16:uniqueId val="{00000003-0D70-4806-8E7F-9FDBFA17BC84}"/>
            </c:ext>
          </c:extLst>
        </c:ser>
        <c:dLbls>
          <c:showLegendKey val="0"/>
          <c:showVal val="0"/>
          <c:showCatName val="0"/>
          <c:showSerName val="0"/>
          <c:showPercent val="0"/>
          <c:showBubbleSize val="0"/>
        </c:dLbls>
        <c:marker val="1"/>
        <c:smooth val="0"/>
        <c:axId val="482433904"/>
        <c:axId val="482436256"/>
      </c:lineChart>
      <c:catAx>
        <c:axId val="482433904"/>
        <c:scaling>
          <c:orientation val="minMax"/>
        </c:scaling>
        <c:delete val="0"/>
        <c:axPos val="b"/>
        <c:numFmt formatCode="General" sourceLinked="0"/>
        <c:majorTickMark val="out"/>
        <c:minorTickMark val="none"/>
        <c:tickLblPos val="low"/>
        <c:spPr>
          <a:ln>
            <a:solidFill>
              <a:schemeClr val="tx1"/>
            </a:solidFill>
          </a:ln>
        </c:spPr>
        <c:txPr>
          <a:bodyPr/>
          <a:lstStyle/>
          <a:p>
            <a:pPr>
              <a:defRPr sz="600">
                <a:latin typeface="GHEA Grapalat" pitchFamily="50" charset="0"/>
              </a:defRPr>
            </a:pPr>
            <a:endParaRPr lang="en-US"/>
          </a:p>
        </c:txPr>
        <c:crossAx val="482436256"/>
        <c:crosses val="autoZero"/>
        <c:auto val="1"/>
        <c:lblAlgn val="ctr"/>
        <c:lblOffset val="100"/>
        <c:noMultiLvlLbl val="0"/>
      </c:catAx>
      <c:valAx>
        <c:axId val="482436256"/>
        <c:scaling>
          <c:orientation val="minMax"/>
          <c:min val="-15"/>
        </c:scaling>
        <c:delete val="0"/>
        <c:axPos val="l"/>
        <c:numFmt formatCode="0" sourceLinked="0"/>
        <c:majorTickMark val="out"/>
        <c:minorTickMark val="none"/>
        <c:tickLblPos val="nextTo"/>
        <c:spPr>
          <a:ln w="9525">
            <a:solidFill>
              <a:schemeClr val="tx1"/>
            </a:solidFill>
          </a:ln>
        </c:spPr>
        <c:txPr>
          <a:bodyPr/>
          <a:lstStyle/>
          <a:p>
            <a:pPr>
              <a:defRPr sz="600">
                <a:latin typeface="GHEA Grapalat" pitchFamily="50" charset="0"/>
              </a:defRPr>
            </a:pPr>
            <a:endParaRPr lang="en-US"/>
          </a:p>
        </c:txPr>
        <c:crossAx val="482433904"/>
        <c:crosses val="autoZero"/>
        <c:crossBetween val="between"/>
        <c:majorUnit val="5"/>
      </c:valAx>
      <c:spPr>
        <a:noFill/>
      </c:spPr>
    </c:plotArea>
    <c:legend>
      <c:legendPos val="b"/>
      <c:layout>
        <c:manualLayout>
          <c:xMode val="edge"/>
          <c:yMode val="edge"/>
          <c:x val="0"/>
          <c:y val="0.74437347051700875"/>
          <c:w val="0.94575317460317465"/>
          <c:h val="0.2381147740243143"/>
        </c:manualLayout>
      </c:layout>
      <c:overlay val="0"/>
      <c:txPr>
        <a:bodyPr/>
        <a:lstStyle/>
        <a:p>
          <a:pPr>
            <a:defRPr sz="800" i="1" baseline="-14000">
              <a:latin typeface="GHEA Grapalat" pitchFamily="50" charset="0"/>
            </a:defRPr>
          </a:pPr>
          <a:endParaRPr lang="en-US"/>
        </a:p>
      </c:txPr>
    </c:legend>
    <c:plotVisOnly val="1"/>
    <c:dispBlanksAs val="gap"/>
    <c:showDLblsOverMax val="0"/>
  </c:chart>
  <c:spPr>
    <a:noFill/>
    <a:ln>
      <a:noFill/>
    </a:ln>
  </c:spPr>
  <c:txPr>
    <a:bodyPr/>
    <a:lstStyle/>
    <a:p>
      <a:pPr>
        <a:defRPr sz="18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72706282808398948"/>
        </c:manualLayout>
      </c:layout>
      <c:lineChart>
        <c:grouping val="standard"/>
        <c:varyColors val="0"/>
        <c:ser>
          <c:idx val="0"/>
          <c:order val="0"/>
          <c:tx>
            <c:strRef>
              <c:f>'Chart 24'!$B$1</c:f>
              <c:strCache>
                <c:ptCount val="1"/>
                <c:pt idx="0">
                  <c:v>First quarter 2023 scenario</c:v>
                </c:pt>
              </c:strCache>
            </c:strRef>
          </c:tx>
          <c:spPr>
            <a:ln w="19050" cap="rnd">
              <a:solidFill>
                <a:srgbClr val="002060"/>
              </a:solidFill>
              <a:round/>
            </a:ln>
            <a:effectLst/>
          </c:spPr>
          <c:marker>
            <c:symbol val="none"/>
          </c:marker>
          <c:cat>
            <c:strRef>
              <c:f>'Chart 24'!$A$2:$A$21</c:f>
              <c:strCache>
                <c:ptCount val="20"/>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c:v>
                </c:pt>
                <c:pt idx="14">
                  <c:v>III</c:v>
                </c:pt>
                <c:pt idx="15">
                  <c:v>IV</c:v>
                </c:pt>
                <c:pt idx="16">
                  <c:v>I 23</c:v>
                </c:pt>
                <c:pt idx="17">
                  <c:v>II</c:v>
                </c:pt>
                <c:pt idx="18">
                  <c:v>III</c:v>
                </c:pt>
                <c:pt idx="19">
                  <c:v>IV</c:v>
                </c:pt>
              </c:strCache>
            </c:strRef>
          </c:cat>
          <c:val>
            <c:numRef>
              <c:f>'Chart 24'!$B$2:$B$21</c:f>
              <c:numCache>
                <c:formatCode>0.00</c:formatCode>
                <c:ptCount val="20"/>
                <c:pt idx="0">
                  <c:v>2.4073716300000001</c:v>
                </c:pt>
                <c:pt idx="1">
                  <c:v>2.8875216799999999</c:v>
                </c:pt>
                <c:pt idx="2">
                  <c:v>3.7781779599999998</c:v>
                </c:pt>
                <c:pt idx="3">
                  <c:v>3.6287425400000002</c:v>
                </c:pt>
                <c:pt idx="4">
                  <c:v>2.4165799300000002</c:v>
                </c:pt>
                <c:pt idx="5">
                  <c:v>2.6330109799999999</c:v>
                </c:pt>
                <c:pt idx="6">
                  <c:v>2.4537883900000002</c:v>
                </c:pt>
                <c:pt idx="7">
                  <c:v>2.94085464</c:v>
                </c:pt>
                <c:pt idx="8">
                  <c:v>4.1644906800000001</c:v>
                </c:pt>
                <c:pt idx="9">
                  <c:v>4.77216708</c:v>
                </c:pt>
                <c:pt idx="10">
                  <c:v>5.7913294400000002</c:v>
                </c:pt>
                <c:pt idx="11">
                  <c:v>6.2737432599999998</c:v>
                </c:pt>
                <c:pt idx="12">
                  <c:v>6.4675748100000003</c:v>
                </c:pt>
                <c:pt idx="13">
                  <c:v>7.0188368800000003</c:v>
                </c:pt>
                <c:pt idx="14">
                  <c:v>6.5201100199999997</c:v>
                </c:pt>
                <c:pt idx="15">
                  <c:v>6.6511284399999999</c:v>
                </c:pt>
                <c:pt idx="16">
                  <c:v>6.1932474199999996</c:v>
                </c:pt>
                <c:pt idx="17">
                  <c:v>5.94415987</c:v>
                </c:pt>
                <c:pt idx="18">
                  <c:v>4.8364594700000003</c:v>
                </c:pt>
                <c:pt idx="19">
                  <c:v>3.9492152300000001</c:v>
                </c:pt>
              </c:numCache>
            </c:numRef>
          </c:val>
          <c:smooth val="0"/>
          <c:extLst xmlns:c16r2="http://schemas.microsoft.com/office/drawing/2015/06/chart">
            <c:ext xmlns:c16="http://schemas.microsoft.com/office/drawing/2014/chart" uri="{C3380CC4-5D6E-409C-BE32-E72D297353CC}">
              <c16:uniqueId val="{00000000-AF3B-45AA-9B87-5D2AD8355AC7}"/>
            </c:ext>
          </c:extLst>
        </c:ser>
        <c:ser>
          <c:idx val="1"/>
          <c:order val="1"/>
          <c:tx>
            <c:strRef>
              <c:f>'Chart 24'!$C$1</c:f>
              <c:strCache>
                <c:ptCount val="1"/>
                <c:pt idx="0">
                  <c:v>Fourth quarter 2022 scenario</c:v>
                </c:pt>
              </c:strCache>
            </c:strRef>
          </c:tx>
          <c:spPr>
            <a:ln w="19050" cap="rnd">
              <a:solidFill>
                <a:srgbClr val="C00000"/>
              </a:solidFill>
              <a:prstDash val="solid"/>
              <a:round/>
            </a:ln>
            <a:effectLst/>
          </c:spPr>
          <c:marker>
            <c:symbol val="none"/>
          </c:marker>
          <c:cat>
            <c:strRef>
              <c:f>'Chart 24'!$A$2:$A$21</c:f>
              <c:strCache>
                <c:ptCount val="20"/>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c:v>
                </c:pt>
                <c:pt idx="14">
                  <c:v>III</c:v>
                </c:pt>
                <c:pt idx="15">
                  <c:v>IV</c:v>
                </c:pt>
                <c:pt idx="16">
                  <c:v>I 23</c:v>
                </c:pt>
                <c:pt idx="17">
                  <c:v>II</c:v>
                </c:pt>
                <c:pt idx="18">
                  <c:v>III</c:v>
                </c:pt>
                <c:pt idx="19">
                  <c:v>IV</c:v>
                </c:pt>
              </c:strCache>
            </c:strRef>
          </c:cat>
          <c:val>
            <c:numRef>
              <c:f>'Chart 24'!$C$2:$C$21</c:f>
              <c:numCache>
                <c:formatCode>0.00</c:formatCode>
                <c:ptCount val="20"/>
                <c:pt idx="0">
                  <c:v>2.37613575</c:v>
                </c:pt>
                <c:pt idx="1">
                  <c:v>2.8532899999999999</c:v>
                </c:pt>
                <c:pt idx="2">
                  <c:v>3.7527645700000001</c:v>
                </c:pt>
                <c:pt idx="3">
                  <c:v>3.59189421</c:v>
                </c:pt>
                <c:pt idx="4">
                  <c:v>2.3756645199999999</c:v>
                </c:pt>
                <c:pt idx="5">
                  <c:v>2.5920930100000001</c:v>
                </c:pt>
                <c:pt idx="6">
                  <c:v>2.4309436600000001</c:v>
                </c:pt>
                <c:pt idx="7">
                  <c:v>2.9008924999999999</c:v>
                </c:pt>
                <c:pt idx="8">
                  <c:v>4.1126582999999997</c:v>
                </c:pt>
                <c:pt idx="9">
                  <c:v>4.7238848200000003</c:v>
                </c:pt>
                <c:pt idx="10">
                  <c:v>5.7674635099999998</c:v>
                </c:pt>
                <c:pt idx="11">
                  <c:v>6.2225656999999996</c:v>
                </c:pt>
                <c:pt idx="12">
                  <c:v>6.4043489100000004</c:v>
                </c:pt>
                <c:pt idx="13">
                  <c:v>6.9558305899999997</c:v>
                </c:pt>
                <c:pt idx="14">
                  <c:v>6.4879452300000002</c:v>
                </c:pt>
                <c:pt idx="15">
                  <c:v>6.8786117400000002</c:v>
                </c:pt>
                <c:pt idx="16">
                  <c:v>6.5078658000000003</c:v>
                </c:pt>
                <c:pt idx="17">
                  <c:v>6.2221964500000002</c:v>
                </c:pt>
                <c:pt idx="18">
                  <c:v>5.0701955600000002</c:v>
                </c:pt>
                <c:pt idx="19">
                  <c:v>4.5324750700000003</c:v>
                </c:pt>
              </c:numCache>
            </c:numRef>
          </c:val>
          <c:smooth val="0"/>
          <c:extLst xmlns:c16r2="http://schemas.microsoft.com/office/drawing/2015/06/chart">
            <c:ext xmlns:c16="http://schemas.microsoft.com/office/drawing/2014/chart" uri="{C3380CC4-5D6E-409C-BE32-E72D297353CC}">
              <c16:uniqueId val="{00000001-AF3B-45AA-9B87-5D2AD8355AC7}"/>
            </c:ext>
          </c:extLst>
        </c:ser>
        <c:dLbls>
          <c:showLegendKey val="0"/>
          <c:showVal val="0"/>
          <c:showCatName val="0"/>
          <c:showSerName val="0"/>
          <c:showPercent val="0"/>
          <c:showBubbleSize val="0"/>
        </c:dLbls>
        <c:smooth val="0"/>
        <c:axId val="482434688"/>
        <c:axId val="482438608"/>
      </c:lineChart>
      <c:catAx>
        <c:axId val="4824346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2438608"/>
        <c:crosses val="autoZero"/>
        <c:auto val="1"/>
        <c:lblAlgn val="ctr"/>
        <c:lblOffset val="100"/>
        <c:noMultiLvlLbl val="0"/>
      </c:catAx>
      <c:valAx>
        <c:axId val="482438608"/>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2434688"/>
        <c:crosses val="autoZero"/>
        <c:crossBetween val="between"/>
      </c:valAx>
      <c:spPr>
        <a:noFill/>
        <a:ln w="25400">
          <a:noFill/>
        </a:ln>
        <a:effectLst/>
      </c:spPr>
    </c:plotArea>
    <c:legend>
      <c:legendPos val="b"/>
      <c:layout>
        <c:manualLayout>
          <c:xMode val="edge"/>
          <c:yMode val="edge"/>
          <c:x val="0"/>
          <c:y val="0.87171177821522305"/>
          <c:w val="0.9877410221681473"/>
          <c:h val="0.12661417322834642"/>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53937616376004E-2"/>
          <c:y val="8.2586748899733553E-2"/>
          <c:w val="0.90527733492355189"/>
          <c:h val="0.59669231460135919"/>
        </c:manualLayout>
      </c:layout>
      <c:barChart>
        <c:barDir val="col"/>
        <c:grouping val="percentStacked"/>
        <c:varyColors val="0"/>
        <c:ser>
          <c:idx val="0"/>
          <c:order val="0"/>
          <c:tx>
            <c:strRef>
              <c:f>'Chart 25'!$A$2</c:f>
              <c:strCache>
                <c:ptCount val="1"/>
                <c:pt idx="0">
                  <c:v>Will decrease</c:v>
                </c:pt>
              </c:strCache>
            </c:strRef>
          </c:tx>
          <c:spPr>
            <a:solidFill>
              <a:schemeClr val="accent1"/>
            </a:solidFill>
            <a:ln>
              <a:noFill/>
            </a:ln>
            <a:effectLst/>
          </c:spPr>
          <c:invertIfNegative val="0"/>
          <c:cat>
            <c:strRef>
              <c:extLst>
                <c:ext xmlns:c15="http://schemas.microsoft.com/office/drawing/2012/chart" uri="{02D57815-91ED-43cb-92C2-25804820EDAC}">
                  <c15:fullRef>
                    <c15:sqref>'Chart 25'!$B$1:$Q$1</c15:sqref>
                  </c15:fullRef>
                </c:ext>
              </c:extLst>
              <c:f>'Chart 25'!$C$1:$Q$1</c:f>
              <c:strCache>
                <c:ptCount val="15"/>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strCache>
            </c:strRef>
          </c:cat>
          <c:val>
            <c:numRef>
              <c:extLst>
                <c:ext xmlns:c15="http://schemas.microsoft.com/office/drawing/2012/chart" uri="{02D57815-91ED-43cb-92C2-25804820EDAC}">
                  <c15:fullRef>
                    <c15:sqref>'Chart 25'!$B$2:$Q$2</c15:sqref>
                  </c15:fullRef>
                </c:ext>
              </c:extLst>
              <c:f>'Chart 25'!$C$2:$Q$2</c:f>
              <c:numCache>
                <c:formatCode>0.0</c:formatCode>
                <c:ptCount val="15"/>
                <c:pt idx="0">
                  <c:v>14.7</c:v>
                </c:pt>
                <c:pt idx="1">
                  <c:v>13.064361191162345</c:v>
                </c:pt>
                <c:pt idx="2">
                  <c:v>9.6747289407839876</c:v>
                </c:pt>
                <c:pt idx="3">
                  <c:v>10.321489001692047</c:v>
                </c:pt>
                <c:pt idx="4">
                  <c:v>8.8952654232424688</c:v>
                </c:pt>
                <c:pt idx="5">
                  <c:v>3.2670454545454546</c:v>
                </c:pt>
                <c:pt idx="6">
                  <c:v>3.4770514603616132</c:v>
                </c:pt>
                <c:pt idx="7">
                  <c:v>9.2811646951774343</c:v>
                </c:pt>
                <c:pt idx="8">
                  <c:v>3.7514654161781942</c:v>
                </c:pt>
                <c:pt idx="9">
                  <c:v>3.0423280423280423</c:v>
                </c:pt>
                <c:pt idx="10">
                  <c:v>2.12</c:v>
                </c:pt>
                <c:pt idx="11">
                  <c:v>3.90625</c:v>
                </c:pt>
                <c:pt idx="12">
                  <c:v>3.455723542116631</c:v>
                </c:pt>
                <c:pt idx="13">
                  <c:v>8.5432639649507127</c:v>
                </c:pt>
                <c:pt idx="14">
                  <c:v>10.104166666666666</c:v>
                </c:pt>
              </c:numCache>
            </c:numRef>
          </c:val>
          <c:extLst xmlns:c16r2="http://schemas.microsoft.com/office/drawing/2015/06/chart">
            <c:ext xmlns:c16="http://schemas.microsoft.com/office/drawing/2014/chart" uri="{C3380CC4-5D6E-409C-BE32-E72D297353CC}">
              <c16:uniqueId val="{00000000-25E9-444F-ACA0-CE02293277F1}"/>
            </c:ext>
          </c:extLst>
        </c:ser>
        <c:ser>
          <c:idx val="1"/>
          <c:order val="1"/>
          <c:tx>
            <c:strRef>
              <c:f>'Chart 25'!$A$3</c:f>
              <c:strCache>
                <c:ptCount val="1"/>
                <c:pt idx="0">
                  <c:v>Will stay same</c:v>
                </c:pt>
              </c:strCache>
            </c:strRef>
          </c:tx>
          <c:spPr>
            <a:solidFill>
              <a:schemeClr val="accent2"/>
            </a:solidFill>
            <a:ln>
              <a:noFill/>
            </a:ln>
            <a:effectLst/>
          </c:spPr>
          <c:invertIfNegative val="0"/>
          <c:cat>
            <c:strRef>
              <c:extLst>
                <c:ext xmlns:c15="http://schemas.microsoft.com/office/drawing/2012/chart" uri="{02D57815-91ED-43cb-92C2-25804820EDAC}">
                  <c15:fullRef>
                    <c15:sqref>'Chart 25'!$B$1:$Q$1</c15:sqref>
                  </c15:fullRef>
                </c:ext>
              </c:extLst>
              <c:f>'Chart 25'!$C$1:$Q$1</c:f>
              <c:strCache>
                <c:ptCount val="15"/>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strCache>
            </c:strRef>
          </c:cat>
          <c:val>
            <c:numRef>
              <c:extLst>
                <c:ext xmlns:c15="http://schemas.microsoft.com/office/drawing/2012/chart" uri="{02D57815-91ED-43cb-92C2-25804820EDAC}">
                  <c15:fullRef>
                    <c15:sqref>'Chart 25'!$B$3:$Q$3</c15:sqref>
                  </c15:fullRef>
                </c:ext>
              </c:extLst>
              <c:f>'Chart 25'!$C$3:$Q$3</c:f>
              <c:numCache>
                <c:formatCode>0.0</c:formatCode>
                <c:ptCount val="15"/>
                <c:pt idx="0">
                  <c:v>28.8</c:v>
                </c:pt>
                <c:pt idx="1">
                  <c:v>24.975984630163303</c:v>
                </c:pt>
                <c:pt idx="2">
                  <c:v>23.603002502085072</c:v>
                </c:pt>
                <c:pt idx="3">
                  <c:v>22.081218274111674</c:v>
                </c:pt>
                <c:pt idx="4">
                  <c:v>21.52080344332855</c:v>
                </c:pt>
                <c:pt idx="5">
                  <c:v>14.772727272727273</c:v>
                </c:pt>
                <c:pt idx="6">
                  <c:v>12.100139082058414</c:v>
                </c:pt>
                <c:pt idx="7">
                  <c:v>13.830755232029118</c:v>
                </c:pt>
                <c:pt idx="8">
                  <c:v>20.281359906213364</c:v>
                </c:pt>
                <c:pt idx="9">
                  <c:v>17.063492063492063</c:v>
                </c:pt>
                <c:pt idx="10">
                  <c:v>12.74</c:v>
                </c:pt>
                <c:pt idx="11">
                  <c:v>15.9</c:v>
                </c:pt>
                <c:pt idx="12">
                  <c:v>15.118790496760258</c:v>
                </c:pt>
                <c:pt idx="13">
                  <c:v>10.295728368017524</c:v>
                </c:pt>
                <c:pt idx="14">
                  <c:v>11.041666666666666</c:v>
                </c:pt>
              </c:numCache>
            </c:numRef>
          </c:val>
          <c:extLst xmlns:c16r2="http://schemas.microsoft.com/office/drawing/2015/06/chart">
            <c:ext xmlns:c16="http://schemas.microsoft.com/office/drawing/2014/chart" uri="{C3380CC4-5D6E-409C-BE32-E72D297353CC}">
              <c16:uniqueId val="{00000001-25E9-444F-ACA0-CE02293277F1}"/>
            </c:ext>
          </c:extLst>
        </c:ser>
        <c:ser>
          <c:idx val="2"/>
          <c:order val="2"/>
          <c:tx>
            <c:strRef>
              <c:f>'Chart 25'!$A$4</c:f>
              <c:strCache>
                <c:ptCount val="1"/>
                <c:pt idx="0">
                  <c:v>Will increase slowly</c:v>
                </c:pt>
              </c:strCache>
            </c:strRef>
          </c:tx>
          <c:spPr>
            <a:solidFill>
              <a:schemeClr val="accent3"/>
            </a:solidFill>
            <a:ln>
              <a:noFill/>
            </a:ln>
            <a:effectLst/>
          </c:spPr>
          <c:invertIfNegative val="0"/>
          <c:cat>
            <c:strRef>
              <c:extLst>
                <c:ext xmlns:c15="http://schemas.microsoft.com/office/drawing/2012/chart" uri="{02D57815-91ED-43cb-92C2-25804820EDAC}">
                  <c15:fullRef>
                    <c15:sqref>'Chart 25'!$B$1:$Q$1</c15:sqref>
                  </c15:fullRef>
                </c:ext>
              </c:extLst>
              <c:f>'Chart 25'!$C$1:$Q$1</c:f>
              <c:strCache>
                <c:ptCount val="15"/>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strCache>
            </c:strRef>
          </c:cat>
          <c:val>
            <c:numRef>
              <c:extLst>
                <c:ext xmlns:c15="http://schemas.microsoft.com/office/drawing/2012/chart" uri="{02D57815-91ED-43cb-92C2-25804820EDAC}">
                  <c15:fullRef>
                    <c15:sqref>'Chart 25'!$B$4:$Q$4</c15:sqref>
                  </c15:fullRef>
                </c:ext>
              </c:extLst>
              <c:f>'Chart 25'!$C$4:$Q$4</c:f>
              <c:numCache>
                <c:formatCode>0.0</c:formatCode>
                <c:ptCount val="15"/>
                <c:pt idx="0">
                  <c:v>36.5</c:v>
                </c:pt>
                <c:pt idx="1">
                  <c:v>44.380403458213266</c:v>
                </c:pt>
                <c:pt idx="2">
                  <c:v>46.622185154295245</c:v>
                </c:pt>
                <c:pt idx="3">
                  <c:v>35.363790186125208</c:v>
                </c:pt>
                <c:pt idx="4">
                  <c:v>35.868005738880917</c:v>
                </c:pt>
                <c:pt idx="5">
                  <c:v>35.653409090909086</c:v>
                </c:pt>
                <c:pt idx="6">
                  <c:v>33.796940194714878</c:v>
                </c:pt>
                <c:pt idx="7">
                  <c:v>13.102820746132849</c:v>
                </c:pt>
                <c:pt idx="8">
                  <c:v>17.116060961313011</c:v>
                </c:pt>
                <c:pt idx="9">
                  <c:v>8.0687830687830679</c:v>
                </c:pt>
                <c:pt idx="10">
                  <c:v>6.99</c:v>
                </c:pt>
                <c:pt idx="11">
                  <c:v>6.8080357142857135</c:v>
                </c:pt>
                <c:pt idx="12">
                  <c:v>11.879049676025918</c:v>
                </c:pt>
                <c:pt idx="13">
                  <c:v>19.934282584884993</c:v>
                </c:pt>
                <c:pt idx="14">
                  <c:v>19.375</c:v>
                </c:pt>
              </c:numCache>
            </c:numRef>
          </c:val>
          <c:extLst xmlns:c16r2="http://schemas.microsoft.com/office/drawing/2015/06/chart">
            <c:ext xmlns:c16="http://schemas.microsoft.com/office/drawing/2014/chart" uri="{C3380CC4-5D6E-409C-BE32-E72D297353CC}">
              <c16:uniqueId val="{00000002-25E9-444F-ACA0-CE02293277F1}"/>
            </c:ext>
          </c:extLst>
        </c:ser>
        <c:ser>
          <c:idx val="3"/>
          <c:order val="3"/>
          <c:tx>
            <c:strRef>
              <c:f>'Chart 25'!$A$5</c:f>
              <c:strCache>
                <c:ptCount val="1"/>
                <c:pt idx="0">
                  <c:v>Will increase quickly</c:v>
                </c:pt>
              </c:strCache>
            </c:strRef>
          </c:tx>
          <c:spPr>
            <a:solidFill>
              <a:schemeClr val="accent4"/>
            </a:solidFill>
            <a:ln>
              <a:noFill/>
            </a:ln>
            <a:effectLst/>
          </c:spPr>
          <c:invertIfNegative val="0"/>
          <c:cat>
            <c:strRef>
              <c:extLst>
                <c:ext xmlns:c15="http://schemas.microsoft.com/office/drawing/2012/chart" uri="{02D57815-91ED-43cb-92C2-25804820EDAC}">
                  <c15:fullRef>
                    <c15:sqref>'Chart 25'!$B$1:$Q$1</c15:sqref>
                  </c15:fullRef>
                </c:ext>
              </c:extLst>
              <c:f>'Chart 25'!$C$1:$Q$1</c:f>
              <c:strCache>
                <c:ptCount val="15"/>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strCache>
            </c:strRef>
          </c:cat>
          <c:val>
            <c:numRef>
              <c:extLst>
                <c:ext xmlns:c15="http://schemas.microsoft.com/office/drawing/2012/chart" uri="{02D57815-91ED-43cb-92C2-25804820EDAC}">
                  <c15:fullRef>
                    <c15:sqref>'Chart 25'!$B$5:$Q$5</c15:sqref>
                  </c15:fullRef>
                </c:ext>
              </c:extLst>
              <c:f>'Chart 25'!$C$5:$Q$5</c:f>
              <c:numCache>
                <c:formatCode>0.0</c:formatCode>
                <c:ptCount val="15"/>
                <c:pt idx="0">
                  <c:v>3.6</c:v>
                </c:pt>
                <c:pt idx="1">
                  <c:v>3.1700288184438041</c:v>
                </c:pt>
                <c:pt idx="2">
                  <c:v>2.2518765638031693</c:v>
                </c:pt>
                <c:pt idx="3">
                  <c:v>7.1912013536379025</c:v>
                </c:pt>
                <c:pt idx="4">
                  <c:v>7.6040172166427542</c:v>
                </c:pt>
                <c:pt idx="5">
                  <c:v>11.647727272727272</c:v>
                </c:pt>
                <c:pt idx="6">
                  <c:v>12.517385257301807</c:v>
                </c:pt>
                <c:pt idx="7">
                  <c:v>20.473157415832574</c:v>
                </c:pt>
                <c:pt idx="8">
                  <c:v>23.563892145369287</c:v>
                </c:pt>
                <c:pt idx="9">
                  <c:v>27.24867724867725</c:v>
                </c:pt>
                <c:pt idx="10">
                  <c:v>33.19</c:v>
                </c:pt>
                <c:pt idx="11">
                  <c:v>28.459821428571431</c:v>
                </c:pt>
                <c:pt idx="12">
                  <c:v>23.110151187904968</c:v>
                </c:pt>
                <c:pt idx="13">
                  <c:v>27.820372398685649</c:v>
                </c:pt>
                <c:pt idx="14">
                  <c:v>20.520833333333332</c:v>
                </c:pt>
              </c:numCache>
            </c:numRef>
          </c:val>
          <c:extLst xmlns:c16r2="http://schemas.microsoft.com/office/drawing/2015/06/chart">
            <c:ext xmlns:c16="http://schemas.microsoft.com/office/drawing/2014/chart" uri="{C3380CC4-5D6E-409C-BE32-E72D297353CC}">
              <c16:uniqueId val="{00000003-25E9-444F-ACA0-CE02293277F1}"/>
            </c:ext>
          </c:extLst>
        </c:ser>
        <c:ser>
          <c:idx val="4"/>
          <c:order val="4"/>
          <c:tx>
            <c:strRef>
              <c:f>'Chart 25'!$A$6</c:f>
              <c:strCache>
                <c:ptCount val="1"/>
                <c:pt idx="0">
                  <c:v>Will increase very quickly</c:v>
                </c:pt>
              </c:strCache>
            </c:strRef>
          </c:tx>
          <c:spPr>
            <a:solidFill>
              <a:schemeClr val="accent5"/>
            </a:solidFill>
            <a:ln>
              <a:noFill/>
            </a:ln>
            <a:effectLst/>
          </c:spPr>
          <c:invertIfNegative val="0"/>
          <c:cat>
            <c:strRef>
              <c:extLst>
                <c:ext xmlns:c15="http://schemas.microsoft.com/office/drawing/2012/chart" uri="{02D57815-91ED-43cb-92C2-25804820EDAC}">
                  <c15:fullRef>
                    <c15:sqref>'Chart 25'!$B$1:$Q$1</c15:sqref>
                  </c15:fullRef>
                </c:ext>
              </c:extLst>
              <c:f>'Chart 25'!$C$1:$Q$1</c:f>
              <c:strCache>
                <c:ptCount val="15"/>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strCache>
            </c:strRef>
          </c:cat>
          <c:val>
            <c:numRef>
              <c:extLst>
                <c:ext xmlns:c15="http://schemas.microsoft.com/office/drawing/2012/chart" uri="{02D57815-91ED-43cb-92C2-25804820EDAC}">
                  <c15:fullRef>
                    <c15:sqref>'Chart 25'!$B$6:$Q$6</c15:sqref>
                  </c15:fullRef>
                </c:ext>
              </c:extLst>
              <c:f>'Chart 25'!$C$6:$Q$6</c:f>
              <c:numCache>
                <c:formatCode>0.0</c:formatCode>
                <c:ptCount val="15"/>
                <c:pt idx="0">
                  <c:v>1.1000000000000001</c:v>
                </c:pt>
                <c:pt idx="1">
                  <c:v>0.96061479346781953</c:v>
                </c:pt>
                <c:pt idx="2">
                  <c:v>0.33361134278565469</c:v>
                </c:pt>
                <c:pt idx="3">
                  <c:v>0.76142131979695438</c:v>
                </c:pt>
                <c:pt idx="4">
                  <c:v>0.57388809182209477</c:v>
                </c:pt>
                <c:pt idx="5">
                  <c:v>1.9886363636363635</c:v>
                </c:pt>
                <c:pt idx="6">
                  <c:v>3.05980528511822</c:v>
                </c:pt>
                <c:pt idx="7">
                  <c:v>3.9126478616924478</c:v>
                </c:pt>
                <c:pt idx="8">
                  <c:v>2.9308323563892147</c:v>
                </c:pt>
                <c:pt idx="9">
                  <c:v>3.9682539682539684</c:v>
                </c:pt>
                <c:pt idx="10">
                  <c:v>6.73</c:v>
                </c:pt>
                <c:pt idx="11">
                  <c:v>3.7946428571428568</c:v>
                </c:pt>
                <c:pt idx="12">
                  <c:v>6.0475161987041037</c:v>
                </c:pt>
                <c:pt idx="13">
                  <c:v>7.8860898138006581</c:v>
                </c:pt>
                <c:pt idx="14">
                  <c:v>7.395833333333333</c:v>
                </c:pt>
              </c:numCache>
            </c:numRef>
          </c:val>
          <c:extLst xmlns:c16r2="http://schemas.microsoft.com/office/drawing/2015/06/chart">
            <c:ext xmlns:c16="http://schemas.microsoft.com/office/drawing/2014/chart" uri="{C3380CC4-5D6E-409C-BE32-E72D297353CC}">
              <c16:uniqueId val="{00000004-25E9-444F-ACA0-CE02293277F1}"/>
            </c:ext>
          </c:extLst>
        </c:ser>
        <c:ser>
          <c:idx val="5"/>
          <c:order val="5"/>
          <c:tx>
            <c:strRef>
              <c:f>'Chart 25'!$A$7</c:f>
              <c:strCache>
                <c:ptCount val="1"/>
                <c:pt idx="0">
                  <c:v>Find it difficult to answer</c:v>
                </c:pt>
              </c:strCache>
            </c:strRef>
          </c:tx>
          <c:spPr>
            <a:solidFill>
              <a:schemeClr val="accent6"/>
            </a:solidFill>
            <a:ln>
              <a:noFill/>
            </a:ln>
            <a:effectLst/>
          </c:spPr>
          <c:invertIfNegative val="0"/>
          <c:cat>
            <c:strRef>
              <c:extLst>
                <c:ext xmlns:c15="http://schemas.microsoft.com/office/drawing/2012/chart" uri="{02D57815-91ED-43cb-92C2-25804820EDAC}">
                  <c15:fullRef>
                    <c15:sqref>'Chart 25'!$B$1:$Q$1</c15:sqref>
                  </c15:fullRef>
                </c:ext>
              </c:extLst>
              <c:f>'Chart 25'!$C$1:$Q$1</c:f>
              <c:strCache>
                <c:ptCount val="15"/>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strCache>
            </c:strRef>
          </c:cat>
          <c:val>
            <c:numRef>
              <c:extLst>
                <c:ext xmlns:c15="http://schemas.microsoft.com/office/drawing/2012/chart" uri="{02D57815-91ED-43cb-92C2-25804820EDAC}">
                  <c15:fullRef>
                    <c15:sqref>'Chart 25'!$B$7:$Q$7</c15:sqref>
                  </c15:fullRef>
                </c:ext>
              </c:extLst>
              <c:f>'Chart 25'!$C$7:$Q$7</c:f>
              <c:numCache>
                <c:formatCode>0.0</c:formatCode>
                <c:ptCount val="15"/>
                <c:pt idx="0">
                  <c:v>15.3</c:v>
                </c:pt>
                <c:pt idx="1">
                  <c:v>13.448607108549471</c:v>
                </c:pt>
                <c:pt idx="2">
                  <c:v>17.514595496246873</c:v>
                </c:pt>
                <c:pt idx="3">
                  <c:v>24.280879864636209</c:v>
                </c:pt>
                <c:pt idx="4">
                  <c:v>25.538020086083215</c:v>
                </c:pt>
                <c:pt idx="5">
                  <c:v>32.670454545454547</c:v>
                </c:pt>
                <c:pt idx="6">
                  <c:v>35.048678720445068</c:v>
                </c:pt>
                <c:pt idx="7">
                  <c:v>39.399454049135578</c:v>
                </c:pt>
                <c:pt idx="8">
                  <c:v>32.356389214536932</c:v>
                </c:pt>
                <c:pt idx="9">
                  <c:v>40.608465608465607</c:v>
                </c:pt>
                <c:pt idx="10">
                  <c:v>38.229999999999997</c:v>
                </c:pt>
                <c:pt idx="11">
                  <c:v>41.071428571428569</c:v>
                </c:pt>
                <c:pt idx="12">
                  <c:v>40.388768898488117</c:v>
                </c:pt>
                <c:pt idx="13">
                  <c:v>25.4</c:v>
                </c:pt>
                <c:pt idx="14">
                  <c:v>31.5625</c:v>
                </c:pt>
              </c:numCache>
            </c:numRef>
          </c:val>
          <c:extLst xmlns:c16r2="http://schemas.microsoft.com/office/drawing/2015/06/chart">
            <c:ext xmlns:c16="http://schemas.microsoft.com/office/drawing/2014/chart" uri="{C3380CC4-5D6E-409C-BE32-E72D297353CC}">
              <c16:uniqueId val="{00000005-25E9-444F-ACA0-CE02293277F1}"/>
            </c:ext>
          </c:extLst>
        </c:ser>
        <c:dLbls>
          <c:showLegendKey val="0"/>
          <c:showVal val="0"/>
          <c:showCatName val="0"/>
          <c:showSerName val="0"/>
          <c:showPercent val="0"/>
          <c:showBubbleSize val="0"/>
        </c:dLbls>
        <c:gapWidth val="150"/>
        <c:overlap val="100"/>
        <c:axId val="482431552"/>
        <c:axId val="482431160"/>
      </c:barChart>
      <c:catAx>
        <c:axId val="4824315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2431160"/>
        <c:crosses val="autoZero"/>
        <c:auto val="1"/>
        <c:lblAlgn val="ctr"/>
        <c:lblOffset val="100"/>
        <c:noMultiLvlLbl val="0"/>
      </c:catAx>
      <c:valAx>
        <c:axId val="482431160"/>
        <c:scaling>
          <c:orientation val="minMax"/>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2431552"/>
        <c:crosses val="autoZero"/>
        <c:crossBetween val="between"/>
      </c:valAx>
      <c:spPr>
        <a:noFill/>
        <a:ln>
          <a:noFill/>
        </a:ln>
        <a:effectLst/>
      </c:spPr>
    </c:plotArea>
    <c:legend>
      <c:legendPos val="b"/>
      <c:layout>
        <c:manualLayout>
          <c:xMode val="edge"/>
          <c:yMode val="edge"/>
          <c:x val="1.0483730158730159E-2"/>
          <c:y val="0.78257418883680241"/>
          <c:w val="0.97650232182515628"/>
          <c:h val="0.1988783672917671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09685199086429E-2"/>
          <c:y val="5.4008453173448469E-2"/>
          <c:w val="0.87186298467255474"/>
          <c:h val="0.81767380702792403"/>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0"/>
              <c:layout>
                <c:manualLayout>
                  <c:x val="-5.3367051746268943E-3"/>
                  <c:y val="-7.0300168428796203E-2"/>
                </c:manualLayout>
              </c:layout>
              <c:tx>
                <c:rich>
                  <a:bodyPr/>
                  <a:lstStyle/>
                  <a:p>
                    <a:fld id="{4B2CF1D7-E30C-43B1-BE67-5C3A59B6E59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79EA11FB-0883-4FB9-A146-8C8CE07BA71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manualLayout>
                  <c:x val="1.6212426001494338E-2"/>
                  <c:y val="1.1058680169196186E-2"/>
                </c:manualLayout>
              </c:layout>
              <c:tx>
                <c:rich>
                  <a:bodyPr/>
                  <a:lstStyle/>
                  <a:p>
                    <a:fld id="{650E550B-0268-4B33-B1CF-0436F14D91F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dLblPos val="t"/>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layout/>
                <c15:showDataLabelsRange val="1"/>
                <c15:showLeaderLines val="0"/>
              </c:ext>
            </c:extLst>
          </c:dLbls>
          <c:xVal>
            <c:numRef>
              <c:f>'Chart 26'!$B$2:$D$2</c:f>
              <c:numCache>
                <c:formatCode>0.0</c:formatCode>
                <c:ptCount val="3"/>
                <c:pt idx="0">
                  <c:v>0</c:v>
                </c:pt>
                <c:pt idx="1">
                  <c:v>0.9</c:v>
                </c:pt>
                <c:pt idx="2">
                  <c:v>-0.1</c:v>
                </c:pt>
              </c:numCache>
            </c:numRef>
          </c:xVal>
          <c:yVal>
            <c:numRef>
              <c:f>'Chart 26'!$B$3:$D$3</c:f>
              <c:numCache>
                <c:formatCode>0.0</c:formatCode>
                <c:ptCount val="3"/>
                <c:pt idx="0">
                  <c:v>0</c:v>
                </c:pt>
                <c:pt idx="1">
                  <c:v>3</c:v>
                </c:pt>
                <c:pt idx="2">
                  <c:v>-3.3</c:v>
                </c:pt>
              </c:numCache>
            </c:numRef>
          </c:yVal>
          <c:smooth val="0"/>
          <c:extLst xmlns:c16r2="http://schemas.microsoft.com/office/drawing/2015/06/chart">
            <c:ext xmlns:c16="http://schemas.microsoft.com/office/drawing/2014/chart" uri="{C3380CC4-5D6E-409C-BE32-E72D297353CC}">
              <c16:uniqueId val="{00000005-D5F9-4997-B078-C77D14535082}"/>
            </c:ext>
            <c:ext xmlns:c15="http://schemas.microsoft.com/office/drawing/2012/chart" uri="{02D57815-91ED-43cb-92C2-25804820EDAC}">
              <c15:datalabelsRange>
                <c15:f>'Chart 26'!$B$1:$D$1</c15:f>
                <c15:dlblRangeCache>
                  <c:ptCount val="3"/>
                  <c:pt idx="0">
                    <c:v>Current program</c:v>
                  </c:pt>
                  <c:pt idx="1">
                    <c:v>Scenario 1</c:v>
                  </c:pt>
                  <c:pt idx="2">
                    <c:v>Scenario 2</c:v>
                  </c:pt>
                </c15:dlblRangeCache>
              </c15:datalabelsRange>
            </c:ext>
          </c:extLst>
        </c:ser>
        <c:dLbls>
          <c:showLegendKey val="0"/>
          <c:showVal val="1"/>
          <c:showCatName val="0"/>
          <c:showSerName val="0"/>
          <c:showPercent val="0"/>
          <c:showBubbleSize val="0"/>
        </c:dLbls>
        <c:axId val="480804656"/>
        <c:axId val="480801912"/>
      </c:scatterChart>
      <c:valAx>
        <c:axId val="48080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r>
                  <a:rPr lang="en-US"/>
                  <a:t>Inflation scenario variance: end of</a:t>
                </a:r>
                <a:r>
                  <a:rPr lang="hy-AM"/>
                  <a:t> 2023</a:t>
                </a:r>
                <a:r>
                  <a:rPr lang="ru-RU"/>
                  <a:t> </a:t>
                </a:r>
                <a:endParaRPr lang="en-US"/>
              </a:p>
            </c:rich>
          </c:tx>
          <c:layout>
            <c:manualLayout>
              <c:xMode val="edge"/>
              <c:yMode val="edge"/>
              <c:x val="0.3320864810762752"/>
              <c:y val="0.9185834694894758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crossAx val="480801912"/>
        <c:crosses val="autoZero"/>
        <c:crossBetween val="midCat"/>
      </c:valAx>
      <c:valAx>
        <c:axId val="480801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r>
                  <a:rPr lang="en-US"/>
                  <a:t>Policy rate variance: end of 2023 </a:t>
                </a:r>
                <a:endParaRPr lang="en-US" baseline="0"/>
              </a:p>
            </c:rich>
          </c:tx>
          <c:layout>
            <c:manualLayout>
              <c:xMode val="edge"/>
              <c:yMode val="edge"/>
              <c:x val="1.9138915951936029E-2"/>
              <c:y val="0.16824652494507189"/>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crossAx val="4808046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78571428571429E-2"/>
          <c:y val="3.92019657146132E-2"/>
          <c:w val="0.88728648082296169"/>
          <c:h val="0.62120883659136517"/>
        </c:manualLayout>
      </c:layout>
      <c:lineChart>
        <c:grouping val="standard"/>
        <c:varyColors val="0"/>
        <c:ser>
          <c:idx val="3"/>
          <c:order val="0"/>
          <c:tx>
            <c:strRef>
              <c:f>'Chart 27'!$B$1</c:f>
              <c:strCache>
                <c:ptCount val="1"/>
                <c:pt idx="0">
                  <c:v>First quarter 2022 scenario</c:v>
                </c:pt>
              </c:strCache>
            </c:strRef>
          </c:tx>
          <c:marker>
            <c:symbol val="none"/>
          </c:marker>
          <c:cat>
            <c:strRef>
              <c:f>'Chart 27'!$A$2:$A$36</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'Chart 27'!$B$2:$B$36</c:f>
              <c:numCache>
                <c:formatCode>General</c:formatCode>
                <c:ptCount val="27"/>
                <c:pt idx="11" formatCode="0.0">
                  <c:v>7.68</c:v>
                </c:pt>
                <c:pt idx="12" formatCode="0.0">
                  <c:v>6.7</c:v>
                </c:pt>
                <c:pt idx="13" formatCode="0.0">
                  <c:v>6.7</c:v>
                </c:pt>
                <c:pt idx="14" formatCode="0.0">
                  <c:v>6.2</c:v>
                </c:pt>
                <c:pt idx="15" formatCode="0.0">
                  <c:v>6.6</c:v>
                </c:pt>
                <c:pt idx="16" formatCode="0.0">
                  <c:v>7</c:v>
                </c:pt>
                <c:pt idx="17" formatCode="0.0">
                  <c:v>5.9</c:v>
                </c:pt>
                <c:pt idx="18" formatCode="0.0">
                  <c:v>5.5</c:v>
                </c:pt>
                <c:pt idx="19" formatCode="0.0">
                  <c:v>5.2</c:v>
                </c:pt>
                <c:pt idx="20" formatCode="0.0">
                  <c:v>4.8</c:v>
                </c:pt>
                <c:pt idx="21" formatCode="0.0">
                  <c:v>4.5</c:v>
                </c:pt>
                <c:pt idx="22" formatCode="0.0">
                  <c:v>4.2</c:v>
                </c:pt>
                <c:pt idx="23" formatCode="0.0">
                  <c:v>4</c:v>
                </c:pt>
              </c:numCache>
            </c:numRef>
          </c:val>
          <c:smooth val="0"/>
          <c:extLst xmlns:c16r2="http://schemas.microsoft.com/office/drawing/2015/06/chart">
            <c:ext xmlns:c16="http://schemas.microsoft.com/office/drawing/2014/chart" uri="{C3380CC4-5D6E-409C-BE32-E72D297353CC}">
              <c16:uniqueId val="{00000003-04D8-4793-96A1-170509D4AA47}"/>
            </c:ext>
          </c:extLst>
        </c:ser>
        <c:ser>
          <c:idx val="4"/>
          <c:order val="1"/>
          <c:tx>
            <c:strRef>
              <c:f>'Chart 27'!$C$1</c:f>
              <c:strCache>
                <c:ptCount val="1"/>
                <c:pt idx="0">
                  <c:v>Second quarter 2022 scenario</c:v>
                </c:pt>
              </c:strCache>
            </c:strRef>
          </c:tx>
          <c:spPr>
            <a:ln w="19050" cap="rnd">
              <a:solidFill>
                <a:schemeClr val="accent5"/>
              </a:solidFill>
              <a:round/>
            </a:ln>
            <a:effectLst/>
          </c:spPr>
          <c:marker>
            <c:symbol val="none"/>
          </c:marker>
          <c:cat>
            <c:strRef>
              <c:f>'Chart 27'!$A$2:$A$36</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'Chart 27'!$C$2:$C$36</c:f>
              <c:numCache>
                <c:formatCode>General</c:formatCode>
                <c:ptCount val="27"/>
                <c:pt idx="12" formatCode="0.0">
                  <c:v>7.4</c:v>
                </c:pt>
                <c:pt idx="13" formatCode="0.0">
                  <c:v>9.6098870099999996</c:v>
                </c:pt>
                <c:pt idx="14" formatCode="0.0">
                  <c:v>8.5724798599999996</c:v>
                </c:pt>
                <c:pt idx="15" formatCode="0.0">
                  <c:v>8.4579424799999998</c:v>
                </c:pt>
                <c:pt idx="16" formatCode="0.0">
                  <c:v>8.12921783</c:v>
                </c:pt>
                <c:pt idx="17" formatCode="0.0">
                  <c:v>5.2894120899999999</c:v>
                </c:pt>
                <c:pt idx="18" formatCode="0.0">
                  <c:v>3.8177309899999998</c:v>
                </c:pt>
                <c:pt idx="19" formatCode="0.0">
                  <c:v>3.64048105</c:v>
                </c:pt>
                <c:pt idx="20" formatCode="0.0">
                  <c:v>3.4693738600000001</c:v>
                </c:pt>
                <c:pt idx="21" formatCode="0.0">
                  <c:v>3.4498275999999999</c:v>
                </c:pt>
                <c:pt idx="22" formatCode="0.0">
                  <c:v>3.5</c:v>
                </c:pt>
                <c:pt idx="23" formatCode="0.0">
                  <c:v>3.7</c:v>
                </c:pt>
                <c:pt idx="24" formatCode="0.0">
                  <c:v>4</c:v>
                </c:pt>
              </c:numCache>
            </c:numRef>
          </c:val>
          <c:smooth val="0"/>
          <c:extLst xmlns:c16r2="http://schemas.microsoft.com/office/drawing/2015/06/chart">
            <c:ext xmlns:c16="http://schemas.microsoft.com/office/drawing/2014/chart" uri="{C3380CC4-5D6E-409C-BE32-E72D297353CC}">
              <c16:uniqueId val="{00000000-B9BA-433E-8897-0DA0A4A6C365}"/>
            </c:ext>
          </c:extLst>
        </c:ser>
        <c:ser>
          <c:idx val="5"/>
          <c:order val="2"/>
          <c:tx>
            <c:strRef>
              <c:f>'Chart 27'!$D$1</c:f>
              <c:strCache>
                <c:ptCount val="1"/>
                <c:pt idx="0">
                  <c:v>Third quarter 2022 scenario</c:v>
                </c:pt>
              </c:strCache>
            </c:strRef>
          </c:tx>
          <c:marker>
            <c:symbol val="none"/>
          </c:marker>
          <c:cat>
            <c:strRef>
              <c:f>'Chart 27'!$A$2:$A$36</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'Chart 27'!$D$2:$D$36</c:f>
              <c:numCache>
                <c:formatCode>General</c:formatCode>
                <c:ptCount val="27"/>
                <c:pt idx="13" formatCode="0.0">
                  <c:v>10.277471</c:v>
                </c:pt>
                <c:pt idx="14" formatCode="0.0">
                  <c:v>9.7152830699999999</c:v>
                </c:pt>
                <c:pt idx="15" formatCode="0.0">
                  <c:v>10.3162328</c:v>
                </c:pt>
                <c:pt idx="16" formatCode="0.0">
                  <c:v>9.9199764100000003</c:v>
                </c:pt>
                <c:pt idx="17" formatCode="0.0">
                  <c:v>6.9307775700000001</c:v>
                </c:pt>
                <c:pt idx="18" formatCode="0.0">
                  <c:v>5.2666169299999996</c:v>
                </c:pt>
                <c:pt idx="19" formatCode="0.0">
                  <c:v>3.9774948999999999</c:v>
                </c:pt>
                <c:pt idx="20" formatCode="0.0">
                  <c:v>3.4131171999999999</c:v>
                </c:pt>
                <c:pt idx="21" formatCode="0.0">
                  <c:v>3.3393074700000001</c:v>
                </c:pt>
                <c:pt idx="22" formatCode="0.0">
                  <c:v>3.4314957399999999</c:v>
                </c:pt>
                <c:pt idx="23" formatCode="0.0">
                  <c:v>3.5223154800000001</c:v>
                </c:pt>
                <c:pt idx="24" formatCode="0.0">
                  <c:v>3.8</c:v>
                </c:pt>
                <c:pt idx="25" formatCode="0.0">
                  <c:v>4</c:v>
                </c:pt>
              </c:numCache>
            </c:numRef>
          </c:val>
          <c:smooth val="0"/>
          <c:extLst xmlns:c16r2="http://schemas.microsoft.com/office/drawing/2015/06/chart">
            <c:ext xmlns:c16="http://schemas.microsoft.com/office/drawing/2014/chart" uri="{C3380CC4-5D6E-409C-BE32-E72D297353CC}">
              <c16:uniqueId val="{00000000-D800-455A-BCFB-AE1CDA3462C7}"/>
            </c:ext>
          </c:extLst>
        </c:ser>
        <c:ser>
          <c:idx val="6"/>
          <c:order val="3"/>
          <c:tx>
            <c:strRef>
              <c:f>'Chart 27'!$E$1</c:f>
              <c:strCache>
                <c:ptCount val="1"/>
                <c:pt idx="0">
                  <c:v>Fourth quarter 2022 scenario</c:v>
                </c:pt>
              </c:strCache>
            </c:strRef>
          </c:tx>
          <c:marker>
            <c:symbol val="none"/>
          </c:marker>
          <c:cat>
            <c:strRef>
              <c:f>'Chart 27'!$A$2:$A$36</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'Chart 27'!$E$2:$E$36</c:f>
              <c:numCache>
                <c:formatCode>General</c:formatCode>
                <c:ptCount val="27"/>
                <c:pt idx="14" formatCode="0.0">
                  <c:v>9.9</c:v>
                </c:pt>
                <c:pt idx="15" formatCode="0.0">
                  <c:v>9.4919388500000004</c:v>
                </c:pt>
                <c:pt idx="16" formatCode="0.0">
                  <c:v>8.3000000000000007</c:v>
                </c:pt>
                <c:pt idx="17" formatCode="0.0">
                  <c:v>5.90728002</c:v>
                </c:pt>
                <c:pt idx="18" formatCode="0.0">
                  <c:v>4.4720435500000004</c:v>
                </c:pt>
                <c:pt idx="19" formatCode="0.0">
                  <c:v>3.8838448300000001</c:v>
                </c:pt>
                <c:pt idx="20" formatCode="0.0">
                  <c:v>3.6868941400000002</c:v>
                </c:pt>
                <c:pt idx="21" formatCode="0.0">
                  <c:v>3.5249374599999999</c:v>
                </c:pt>
                <c:pt idx="22" formatCode="0.0">
                  <c:v>3.64669322</c:v>
                </c:pt>
                <c:pt idx="23" formatCode="0.0">
                  <c:v>3.7882876699999999</c:v>
                </c:pt>
                <c:pt idx="24" formatCode="0.0">
                  <c:v>3.8575612499999998</c:v>
                </c:pt>
                <c:pt idx="25" formatCode="0.0">
                  <c:v>3.8623582999999999</c:v>
                </c:pt>
                <c:pt idx="26" formatCode="0.0">
                  <c:v>4</c:v>
                </c:pt>
              </c:numCache>
            </c:numRef>
          </c:val>
          <c:smooth val="0"/>
          <c:extLst xmlns:c16r2="http://schemas.microsoft.com/office/drawing/2015/06/chart">
            <c:ext xmlns:c16="http://schemas.microsoft.com/office/drawing/2014/chart" uri="{C3380CC4-5D6E-409C-BE32-E72D297353CC}">
              <c16:uniqueId val="{00000001-2666-4C06-BA3C-0493F6FD4123}"/>
            </c:ext>
          </c:extLst>
        </c:ser>
        <c:ser>
          <c:idx val="7"/>
          <c:order val="4"/>
          <c:tx>
            <c:strRef>
              <c:f>'Chart 27'!$F$1</c:f>
              <c:strCache>
                <c:ptCount val="1"/>
                <c:pt idx="0">
                  <c:v>Actual inflation</c:v>
                </c:pt>
              </c:strCache>
            </c:strRef>
          </c:tx>
          <c:marker>
            <c:symbol val="none"/>
          </c:marker>
          <c:cat>
            <c:strRef>
              <c:f>'Chart 27'!$A$2:$A$36</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'Chart 27'!$F$10:$F$36</c:f>
              <c:numCache>
                <c:formatCode>0.0</c:formatCode>
                <c:ptCount val="27"/>
                <c:pt idx="0">
                  <c:v>1.9</c:v>
                </c:pt>
                <c:pt idx="1">
                  <c:v>2.5</c:v>
                </c:pt>
                <c:pt idx="2">
                  <c:v>0.5</c:v>
                </c:pt>
                <c:pt idx="3">
                  <c:v>0.7</c:v>
                </c:pt>
                <c:pt idx="4">
                  <c:v>-0.11</c:v>
                </c:pt>
                <c:pt idx="5">
                  <c:v>1.7</c:v>
                </c:pt>
                <c:pt idx="6">
                  <c:v>1.432684471732145</c:v>
                </c:pt>
                <c:pt idx="7">
                  <c:v>3.7</c:v>
                </c:pt>
                <c:pt idx="8">
                  <c:v>5.8</c:v>
                </c:pt>
                <c:pt idx="9">
                  <c:v>6.5</c:v>
                </c:pt>
                <c:pt idx="10">
                  <c:v>8.9</c:v>
                </c:pt>
                <c:pt idx="11">
                  <c:v>7.6754534627573321</c:v>
                </c:pt>
                <c:pt idx="12">
                  <c:v>7.4</c:v>
                </c:pt>
                <c:pt idx="13">
                  <c:v>10.277471</c:v>
                </c:pt>
                <c:pt idx="14">
                  <c:v>9.9</c:v>
                </c:pt>
                <c:pt idx="15">
                  <c:v>8.3000000000000007</c:v>
                </c:pt>
              </c:numCache>
            </c:numRef>
          </c:val>
          <c:smooth val="0"/>
          <c:extLst xmlns:c16r2="http://schemas.microsoft.com/office/drawing/2015/06/chart">
            <c:ext xmlns:c16="http://schemas.microsoft.com/office/drawing/2014/chart" uri="{C3380CC4-5D6E-409C-BE32-E72D297353CC}">
              <c16:uniqueId val="{00000003-2666-4C06-BA3C-0493F6FD4123}"/>
            </c:ext>
          </c:extLst>
        </c:ser>
        <c:ser>
          <c:idx val="8"/>
          <c:order val="5"/>
          <c:tx>
            <c:strRef>
              <c:f>'Chart 27'!$G$1</c:f>
              <c:strCache>
                <c:ptCount val="1"/>
                <c:pt idx="0">
                  <c:v>12-month core inflation</c:v>
                </c:pt>
              </c:strCache>
            </c:strRef>
          </c:tx>
          <c:marker>
            <c:symbol val="none"/>
          </c:marker>
          <c:cat>
            <c:strRef>
              <c:f>'Chart 27'!$A$2:$A$36</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'Chart 27'!$G$10:$G$36</c:f>
              <c:numCache>
                <c:formatCode>0.0</c:formatCode>
                <c:ptCount val="27"/>
                <c:pt idx="0">
                  <c:v>1.3</c:v>
                </c:pt>
                <c:pt idx="1">
                  <c:v>1.5</c:v>
                </c:pt>
                <c:pt idx="2">
                  <c:v>1.1000000000000001</c:v>
                </c:pt>
                <c:pt idx="3">
                  <c:v>0.7</c:v>
                </c:pt>
                <c:pt idx="4">
                  <c:v>0.54</c:v>
                </c:pt>
                <c:pt idx="5">
                  <c:v>0.77684596156544217</c:v>
                </c:pt>
                <c:pt idx="6">
                  <c:v>1.3397678509690962</c:v>
                </c:pt>
                <c:pt idx="7">
                  <c:v>3.6</c:v>
                </c:pt>
                <c:pt idx="8">
                  <c:v>6.6</c:v>
                </c:pt>
                <c:pt idx="9">
                  <c:v>7.8</c:v>
                </c:pt>
                <c:pt idx="10">
                  <c:v>8</c:v>
                </c:pt>
                <c:pt idx="11">
                  <c:v>7.25</c:v>
                </c:pt>
                <c:pt idx="12">
                  <c:v>7</c:v>
                </c:pt>
                <c:pt idx="13">
                  <c:v>9.44</c:v>
                </c:pt>
                <c:pt idx="14">
                  <c:v>10.5</c:v>
                </c:pt>
                <c:pt idx="15">
                  <c:v>9.5</c:v>
                </c:pt>
              </c:numCache>
            </c:numRef>
          </c:val>
          <c:smooth val="0"/>
          <c:extLst xmlns:c16r2="http://schemas.microsoft.com/office/drawing/2015/06/chart">
            <c:ext xmlns:c16="http://schemas.microsoft.com/office/drawing/2014/chart" uri="{C3380CC4-5D6E-409C-BE32-E72D297353CC}">
              <c16:uniqueId val="{00000005-2666-4C06-BA3C-0493F6FD4123}"/>
            </c:ext>
          </c:extLst>
        </c:ser>
        <c:dLbls>
          <c:showLegendKey val="0"/>
          <c:showVal val="0"/>
          <c:showCatName val="0"/>
          <c:showSerName val="0"/>
          <c:showPercent val="0"/>
          <c:showBubbleSize val="0"/>
        </c:dLbls>
        <c:smooth val="0"/>
        <c:axId val="480805048"/>
        <c:axId val="480808184"/>
      </c:lineChart>
      <c:catAx>
        <c:axId val="480805048"/>
        <c:scaling>
          <c:orientation val="minMax"/>
        </c:scaling>
        <c:delete val="0"/>
        <c:axPos val="b"/>
        <c:numFmt formatCode="General" sourceLinked="1"/>
        <c:majorTickMark val="out"/>
        <c:minorTickMark val="none"/>
        <c:tickLblPos val="low"/>
        <c:spPr>
          <a:noFill/>
          <a:ln w="9525" cap="flat" cmpd="sng" algn="ctr">
            <a:solidFill>
              <a:schemeClr val="dk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0808184"/>
        <c:crosses val="autoZero"/>
        <c:auto val="1"/>
        <c:lblAlgn val="ctr"/>
        <c:lblOffset val="100"/>
        <c:noMultiLvlLbl val="0"/>
      </c:catAx>
      <c:valAx>
        <c:axId val="480808184"/>
        <c:scaling>
          <c:orientation val="minMax"/>
          <c:max val="11"/>
          <c:min val="-1"/>
        </c:scaling>
        <c:delete val="0"/>
        <c:axPos val="l"/>
        <c:numFmt formatCode="0" sourceLinked="0"/>
        <c:majorTickMark val="out"/>
        <c:minorTickMark val="none"/>
        <c:tickLblPos val="nextTo"/>
        <c:spPr>
          <a:noFill/>
          <a:ln>
            <a:solidFill>
              <a:schemeClr val="dk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0805048"/>
        <c:crosses val="autoZero"/>
        <c:crossBetween val="between"/>
        <c:majorUnit val="1"/>
      </c:valAx>
      <c:spPr>
        <a:noFill/>
        <a:ln w="25400">
          <a:noFill/>
        </a:ln>
        <a:effectLst/>
      </c:spPr>
    </c:plotArea>
    <c:legend>
      <c:legendPos val="b"/>
      <c:layout>
        <c:manualLayout>
          <c:xMode val="edge"/>
          <c:yMode val="edge"/>
          <c:x val="4.2637001548330271E-3"/>
          <c:y val="0.78446406678107417"/>
          <c:w val="0.94593751236329326"/>
          <c:h val="0.21165519967026078"/>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61247942360630381"/>
        </c:manualLayout>
      </c:layout>
      <c:lineChart>
        <c:grouping val="standard"/>
        <c:varyColors val="0"/>
        <c:ser>
          <c:idx val="0"/>
          <c:order val="0"/>
          <c:tx>
            <c:strRef>
              <c:f>'Chart 28'!$B$2</c:f>
              <c:strCache>
                <c:ptCount val="1"/>
                <c:pt idx="0">
                  <c:v>Report's scenario</c:v>
                </c:pt>
              </c:strCache>
            </c:strRef>
          </c:tx>
          <c:spPr>
            <a:ln w="19050" cap="rnd">
              <a:solidFill>
                <a:srgbClr val="002060"/>
              </a:solidFill>
              <a:round/>
            </a:ln>
            <a:effectLst/>
          </c:spPr>
          <c:marker>
            <c:symbol val="none"/>
          </c:marker>
          <c:cat>
            <c:strRef>
              <c:f>'Chart 28'!$A$3:$A$23</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28'!$B$3:$B$23</c:f>
              <c:numCache>
                <c:formatCode>0.00</c:formatCode>
                <c:ptCount val="21"/>
                <c:pt idx="0">
                  <c:v>3.3045195199999999</c:v>
                </c:pt>
                <c:pt idx="1">
                  <c:v>1.5107168799999999</c:v>
                </c:pt>
                <c:pt idx="2">
                  <c:v>2.98027262</c:v>
                </c:pt>
                <c:pt idx="3">
                  <c:v>2.2285034000000001</c:v>
                </c:pt>
                <c:pt idx="4">
                  <c:v>1.6336508000000001</c:v>
                </c:pt>
                <c:pt idx="5">
                  <c:v>2.31950879</c:v>
                </c:pt>
                <c:pt idx="6">
                  <c:v>0.80926305799999998</c:v>
                </c:pt>
                <c:pt idx="7">
                  <c:v>0.90519484500000003</c:v>
                </c:pt>
                <c:pt idx="8">
                  <c:v>8.2263725600000004E-2</c:v>
                </c:pt>
                <c:pt idx="9">
                  <c:v>1.1278131899999999</c:v>
                </c:pt>
                <c:pt idx="10">
                  <c:v>1.37629044</c:v>
                </c:pt>
                <c:pt idx="11">
                  <c:v>2.2345128700000001</c:v>
                </c:pt>
                <c:pt idx="12">
                  <c:v>5.2375085800000001</c:v>
                </c:pt>
                <c:pt idx="13">
                  <c:v>5.9189819300000002</c:v>
                </c:pt>
                <c:pt idx="14">
                  <c:v>8.1309167000000002</c:v>
                </c:pt>
                <c:pt idx="15">
                  <c:v>8.4334425199999998</c:v>
                </c:pt>
                <c:pt idx="16">
                  <c:v>6.9669149299999997</c:v>
                </c:pt>
                <c:pt idx="17">
                  <c:v>8.7514054199999993</c:v>
                </c:pt>
                <c:pt idx="18">
                  <c:v>8.9314784800000009</c:v>
                </c:pt>
                <c:pt idx="19">
                  <c:v>8.5286930900000009</c:v>
                </c:pt>
                <c:pt idx="20">
                  <c:v>7.4538020600000001</c:v>
                </c:pt>
              </c:numCache>
            </c:numRef>
          </c:val>
          <c:smooth val="0"/>
          <c:extLst xmlns:c16r2="http://schemas.microsoft.com/office/drawing/2015/06/chart">
            <c:ext xmlns:c16="http://schemas.microsoft.com/office/drawing/2014/chart" uri="{C3380CC4-5D6E-409C-BE32-E72D297353CC}">
              <c16:uniqueId val="{00000000-AF3B-45AA-9B87-5D2AD8355AC7}"/>
            </c:ext>
          </c:extLst>
        </c:ser>
        <c:ser>
          <c:idx val="1"/>
          <c:order val="1"/>
          <c:tx>
            <c:strRef>
              <c:f>'Chart 28'!$C$2</c:f>
              <c:strCache>
                <c:ptCount val="1"/>
                <c:pt idx="0">
                  <c:v>Conditional scenario 1: stable interest rate</c:v>
                </c:pt>
              </c:strCache>
            </c:strRef>
          </c:tx>
          <c:spPr>
            <a:ln w="19050" cap="rnd">
              <a:solidFill>
                <a:srgbClr val="C00000"/>
              </a:solidFill>
              <a:prstDash val="solid"/>
              <a:round/>
            </a:ln>
            <a:effectLst/>
          </c:spPr>
          <c:marker>
            <c:symbol val="none"/>
          </c:marker>
          <c:cat>
            <c:strRef>
              <c:f>'Chart 28'!$A$3:$A$23</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28'!$C$3:$C$23</c:f>
              <c:numCache>
                <c:formatCode>0.00</c:formatCode>
                <c:ptCount val="21"/>
                <c:pt idx="0">
                  <c:v>3.3045195199999999</c:v>
                </c:pt>
                <c:pt idx="1">
                  <c:v>1.5107168799999999</c:v>
                </c:pt>
                <c:pt idx="2">
                  <c:v>2.98027262</c:v>
                </c:pt>
                <c:pt idx="3">
                  <c:v>2.2285034000000001</c:v>
                </c:pt>
                <c:pt idx="4">
                  <c:v>1.6336508000000001</c:v>
                </c:pt>
                <c:pt idx="5">
                  <c:v>2.31950879</c:v>
                </c:pt>
                <c:pt idx="6">
                  <c:v>0.80926305799999998</c:v>
                </c:pt>
                <c:pt idx="7">
                  <c:v>0.90519484500000003</c:v>
                </c:pt>
                <c:pt idx="8">
                  <c:v>8.2263725600000004E-2</c:v>
                </c:pt>
                <c:pt idx="9">
                  <c:v>1.1278131899999999</c:v>
                </c:pt>
                <c:pt idx="10">
                  <c:v>1.37629044</c:v>
                </c:pt>
                <c:pt idx="11">
                  <c:v>2.2345128700000001</c:v>
                </c:pt>
                <c:pt idx="12">
                  <c:v>5.2375085800000001</c:v>
                </c:pt>
                <c:pt idx="13">
                  <c:v>5.9189819300000002</c:v>
                </c:pt>
                <c:pt idx="14">
                  <c:v>8.1309167000000002</c:v>
                </c:pt>
                <c:pt idx="15">
                  <c:v>8.4334425199999998</c:v>
                </c:pt>
                <c:pt idx="16">
                  <c:v>6.9669149299999997</c:v>
                </c:pt>
                <c:pt idx="17">
                  <c:v>9.1686548699999992</c:v>
                </c:pt>
                <c:pt idx="18">
                  <c:v>9.8598312299999993</c:v>
                </c:pt>
                <c:pt idx="19">
                  <c:v>10.0378262</c:v>
                </c:pt>
                <c:pt idx="20">
                  <c:v>9.7018883999999996</c:v>
                </c:pt>
              </c:numCache>
            </c:numRef>
          </c:val>
          <c:smooth val="0"/>
          <c:extLst xmlns:c16r2="http://schemas.microsoft.com/office/drawing/2015/06/chart">
            <c:ext xmlns:c16="http://schemas.microsoft.com/office/drawing/2014/chart" uri="{C3380CC4-5D6E-409C-BE32-E72D297353CC}">
              <c16:uniqueId val="{00000001-AF3B-45AA-9B87-5D2AD8355AC7}"/>
            </c:ext>
          </c:extLst>
        </c:ser>
        <c:dLbls>
          <c:showLegendKey val="0"/>
          <c:showVal val="0"/>
          <c:showCatName val="0"/>
          <c:showSerName val="0"/>
          <c:showPercent val="0"/>
          <c:showBubbleSize val="0"/>
        </c:dLbls>
        <c:smooth val="0"/>
        <c:axId val="480802304"/>
        <c:axId val="480807008"/>
      </c:lineChart>
      <c:catAx>
        <c:axId val="4808023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0807008"/>
        <c:crosses val="autoZero"/>
        <c:auto val="1"/>
        <c:lblAlgn val="ctr"/>
        <c:lblOffset val="100"/>
        <c:noMultiLvlLbl val="0"/>
      </c:catAx>
      <c:valAx>
        <c:axId val="480807008"/>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0802304"/>
        <c:crosses val="autoZero"/>
        <c:crossBetween val="between"/>
      </c:valAx>
      <c:spPr>
        <a:noFill/>
        <a:ln w="25400">
          <a:noFill/>
        </a:ln>
        <a:effectLst/>
      </c:spPr>
    </c:plotArea>
    <c:legend>
      <c:legendPos val="b"/>
      <c:layout>
        <c:manualLayout>
          <c:xMode val="edge"/>
          <c:yMode val="edge"/>
          <c:x val="0"/>
          <c:y val="0.78837850368482221"/>
          <c:w val="0.66898492063492065"/>
          <c:h val="0.20994758707308825"/>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61247942360630381"/>
        </c:manualLayout>
      </c:layout>
      <c:lineChart>
        <c:grouping val="standard"/>
        <c:varyColors val="0"/>
        <c:ser>
          <c:idx val="0"/>
          <c:order val="0"/>
          <c:tx>
            <c:strRef>
              <c:f>'Chart 29'!$B$2</c:f>
              <c:strCache>
                <c:ptCount val="1"/>
                <c:pt idx="0">
                  <c:v>Report's scenario</c:v>
                </c:pt>
              </c:strCache>
            </c:strRef>
          </c:tx>
          <c:spPr>
            <a:ln w="19050" cap="rnd">
              <a:solidFill>
                <a:srgbClr val="002060"/>
              </a:solidFill>
              <a:round/>
            </a:ln>
            <a:effectLst/>
          </c:spPr>
          <c:marker>
            <c:symbol val="none"/>
          </c:marker>
          <c:cat>
            <c:strRef>
              <c:f>'Chart 29'!$A$3:$A$23</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29'!$B$3:$B$23</c:f>
              <c:numCache>
                <c:formatCode>General</c:formatCode>
                <c:ptCount val="21"/>
                <c:pt idx="0">
                  <c:v>481.38999885089396</c:v>
                </c:pt>
                <c:pt idx="1">
                  <c:v>482.69000209944784</c:v>
                </c:pt>
                <c:pt idx="2">
                  <c:v>481.9999980476104</c:v>
                </c:pt>
                <c:pt idx="3">
                  <c:v>485.30999902466658</c:v>
                </c:pt>
                <c:pt idx="4">
                  <c:v>487.22999958360316</c:v>
                </c:pt>
                <c:pt idx="5">
                  <c:v>481.10000062282819</c:v>
                </c:pt>
                <c:pt idx="6">
                  <c:v>476.24000054999289</c:v>
                </c:pt>
                <c:pt idx="7">
                  <c:v>477.21000211004178</c:v>
                </c:pt>
                <c:pt idx="8">
                  <c:v>482.31999798334772</c:v>
                </c:pt>
                <c:pt idx="9">
                  <c:v>484.68000030858502</c:v>
                </c:pt>
                <c:pt idx="10">
                  <c:v>485.60999873062559</c:v>
                </c:pt>
                <c:pt idx="11">
                  <c:v>503.41999911946067</c:v>
                </c:pt>
                <c:pt idx="12">
                  <c:v>524.13999779414416</c:v>
                </c:pt>
                <c:pt idx="13">
                  <c:v>520.01999876531193</c:v>
                </c:pt>
                <c:pt idx="14">
                  <c:v>490.24000141572907</c:v>
                </c:pt>
                <c:pt idx="15">
                  <c:v>480.68000094064325</c:v>
                </c:pt>
                <c:pt idx="16">
                  <c:v>486.39999968288794</c:v>
                </c:pt>
                <c:pt idx="17">
                  <c:v>450.07000170017972</c:v>
                </c:pt>
                <c:pt idx="18">
                  <c:v>408.63999883775648</c:v>
                </c:pt>
                <c:pt idx="19">
                  <c:v>397.54999906675431</c:v>
                </c:pt>
                <c:pt idx="20">
                  <c:v>392.77000046417788</c:v>
                </c:pt>
              </c:numCache>
            </c:numRef>
          </c:val>
          <c:smooth val="0"/>
          <c:extLst xmlns:c16r2="http://schemas.microsoft.com/office/drawing/2015/06/chart">
            <c:ext xmlns:c16="http://schemas.microsoft.com/office/drawing/2014/chart" uri="{C3380CC4-5D6E-409C-BE32-E72D297353CC}">
              <c16:uniqueId val="{00000000-AF3B-45AA-9B87-5D2AD8355AC7}"/>
            </c:ext>
          </c:extLst>
        </c:ser>
        <c:ser>
          <c:idx val="1"/>
          <c:order val="1"/>
          <c:tx>
            <c:strRef>
              <c:f>'Chart 29'!$C$2</c:f>
              <c:strCache>
                <c:ptCount val="1"/>
                <c:pt idx="0">
                  <c:v>Conditional scenario 1: stable interest rate</c:v>
                </c:pt>
              </c:strCache>
            </c:strRef>
          </c:tx>
          <c:spPr>
            <a:ln w="19050" cap="rnd">
              <a:solidFill>
                <a:srgbClr val="C00000"/>
              </a:solidFill>
              <a:prstDash val="solid"/>
              <a:round/>
            </a:ln>
            <a:effectLst/>
          </c:spPr>
          <c:marker>
            <c:symbol val="none"/>
          </c:marker>
          <c:cat>
            <c:strRef>
              <c:f>'Chart 29'!$A$3:$A$23</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29'!$C$3:$C$23</c:f>
              <c:numCache>
                <c:formatCode>General</c:formatCode>
                <c:ptCount val="21"/>
                <c:pt idx="0">
                  <c:v>481.38999885089396</c:v>
                </c:pt>
                <c:pt idx="1">
                  <c:v>482.69000209944784</c:v>
                </c:pt>
                <c:pt idx="2">
                  <c:v>481.9999980476104</c:v>
                </c:pt>
                <c:pt idx="3">
                  <c:v>485.30999902466658</c:v>
                </c:pt>
                <c:pt idx="4">
                  <c:v>487.22999958360316</c:v>
                </c:pt>
                <c:pt idx="5">
                  <c:v>481.10000062282819</c:v>
                </c:pt>
                <c:pt idx="6">
                  <c:v>476.24000054999289</c:v>
                </c:pt>
                <c:pt idx="7">
                  <c:v>477.21000211004178</c:v>
                </c:pt>
                <c:pt idx="8">
                  <c:v>482.31999798334772</c:v>
                </c:pt>
                <c:pt idx="9">
                  <c:v>484.68000030858502</c:v>
                </c:pt>
                <c:pt idx="10">
                  <c:v>485.60999873062559</c:v>
                </c:pt>
                <c:pt idx="11">
                  <c:v>503.41999911946067</c:v>
                </c:pt>
                <c:pt idx="12">
                  <c:v>524.13999779414416</c:v>
                </c:pt>
                <c:pt idx="13">
                  <c:v>520.01999876531193</c:v>
                </c:pt>
                <c:pt idx="14">
                  <c:v>490.24000141572907</c:v>
                </c:pt>
                <c:pt idx="15">
                  <c:v>480.68000094064325</c:v>
                </c:pt>
                <c:pt idx="16">
                  <c:v>486.39999968288794</c:v>
                </c:pt>
                <c:pt idx="17">
                  <c:v>468.43770691033353</c:v>
                </c:pt>
                <c:pt idx="18">
                  <c:v>425.31691355630198</c:v>
                </c:pt>
                <c:pt idx="19">
                  <c:v>413.77432230885182</c:v>
                </c:pt>
                <c:pt idx="20">
                  <c:v>400.35141142894935</c:v>
                </c:pt>
              </c:numCache>
            </c:numRef>
          </c:val>
          <c:smooth val="0"/>
          <c:extLst xmlns:c16r2="http://schemas.microsoft.com/office/drawing/2015/06/chart">
            <c:ext xmlns:c16="http://schemas.microsoft.com/office/drawing/2014/chart" uri="{C3380CC4-5D6E-409C-BE32-E72D297353CC}">
              <c16:uniqueId val="{00000001-AF3B-45AA-9B87-5D2AD8355AC7}"/>
            </c:ext>
          </c:extLst>
        </c:ser>
        <c:dLbls>
          <c:showLegendKey val="0"/>
          <c:showVal val="0"/>
          <c:showCatName val="0"/>
          <c:showSerName val="0"/>
          <c:showPercent val="0"/>
          <c:showBubbleSize val="0"/>
        </c:dLbls>
        <c:smooth val="0"/>
        <c:axId val="480803872"/>
        <c:axId val="480804264"/>
      </c:lineChart>
      <c:catAx>
        <c:axId val="48080387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0804264"/>
        <c:crosses val="autoZero"/>
        <c:auto val="1"/>
        <c:lblAlgn val="ctr"/>
        <c:lblOffset val="100"/>
        <c:noMultiLvlLbl val="0"/>
      </c:catAx>
      <c:valAx>
        <c:axId val="480804264"/>
        <c:scaling>
          <c:orientation val="minMax"/>
          <c:min val="35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0803872"/>
        <c:crosses val="autoZero"/>
        <c:crossBetween val="between"/>
      </c:valAx>
      <c:spPr>
        <a:noFill/>
        <a:ln w="25400">
          <a:noFill/>
        </a:ln>
        <a:effectLst/>
      </c:spPr>
    </c:plotArea>
    <c:legend>
      <c:legendPos val="b"/>
      <c:layout>
        <c:manualLayout>
          <c:xMode val="edge"/>
          <c:yMode val="edge"/>
          <c:x val="0"/>
          <c:y val="0.78837850368482221"/>
          <c:w val="0.66898492063492065"/>
          <c:h val="0.20994758707308825"/>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246428571428578E-2"/>
          <c:y val="4.5192222222222224E-2"/>
          <c:w val="0.82468611111111101"/>
          <c:h val="0.57853999999999994"/>
        </c:manualLayout>
      </c:layout>
      <c:barChart>
        <c:barDir val="col"/>
        <c:grouping val="clustered"/>
        <c:varyColors val="0"/>
        <c:ser>
          <c:idx val="0"/>
          <c:order val="2"/>
          <c:tx>
            <c:strRef>
              <c:f>'Chart 3'!$D$1</c:f>
              <c:strCache>
                <c:ptCount val="1"/>
                <c:pt idx="0">
                  <c:v>Variance, right-hand scale</c:v>
                </c:pt>
              </c:strCache>
            </c:strRef>
          </c:tx>
          <c:spPr>
            <a:solidFill>
              <a:schemeClr val="accent2"/>
            </a:solidFill>
          </c:spPr>
          <c:invertIfNegative val="0"/>
          <c:cat>
            <c:numRef>
              <c:f>'Chart 3'!$A$2:$A$9</c:f>
              <c:numCache>
                <c:formatCode>General</c:formatCode>
                <c:ptCount val="8"/>
                <c:pt idx="0">
                  <c:v>2018</c:v>
                </c:pt>
                <c:pt idx="1">
                  <c:v>2019</c:v>
                </c:pt>
                <c:pt idx="2">
                  <c:v>2020</c:v>
                </c:pt>
                <c:pt idx="3">
                  <c:v>2021</c:v>
                </c:pt>
                <c:pt idx="4">
                  <c:v>2022</c:v>
                </c:pt>
                <c:pt idx="5">
                  <c:v>2023</c:v>
                </c:pt>
                <c:pt idx="6">
                  <c:v>2024</c:v>
                </c:pt>
                <c:pt idx="7">
                  <c:v>2025</c:v>
                </c:pt>
              </c:numCache>
            </c:numRef>
          </c:cat>
          <c:val>
            <c:numRef>
              <c:f>'Chart 3'!$D$2:$D$9</c:f>
              <c:numCache>
                <c:formatCode>0.0</c:formatCode>
                <c:ptCount val="8"/>
                <c:pt idx="0">
                  <c:v>0</c:v>
                </c:pt>
                <c:pt idx="1">
                  <c:v>0</c:v>
                </c:pt>
                <c:pt idx="2">
                  <c:v>0</c:v>
                </c:pt>
                <c:pt idx="3">
                  <c:v>0</c:v>
                </c:pt>
                <c:pt idx="4">
                  <c:v>0.30000000000000004</c:v>
                </c:pt>
                <c:pt idx="5">
                  <c:v>0.60000000000000009</c:v>
                </c:pt>
                <c:pt idx="6" formatCode="General">
                  <c:v>-0.20000000000000018</c:v>
                </c:pt>
                <c:pt idx="7" formatCode="General">
                  <c:v>-0.30000000000000027</c:v>
                </c:pt>
              </c:numCache>
            </c:numRef>
          </c:val>
          <c:extLst xmlns:c16r2="http://schemas.microsoft.com/office/drawing/2015/06/chart">
            <c:ext xmlns:c16="http://schemas.microsoft.com/office/drawing/2014/chart" uri="{C3380CC4-5D6E-409C-BE32-E72D297353CC}">
              <c16:uniqueId val="{00000000-3F4B-4B3A-8874-36792D4A4EE2}"/>
            </c:ext>
          </c:extLst>
        </c:ser>
        <c:dLbls>
          <c:showLegendKey val="0"/>
          <c:showVal val="0"/>
          <c:showCatName val="0"/>
          <c:showSerName val="0"/>
          <c:showPercent val="0"/>
          <c:showBubbleSize val="0"/>
        </c:dLbls>
        <c:gapWidth val="150"/>
        <c:axId val="476962616"/>
        <c:axId val="476964968"/>
      </c:barChart>
      <c:lineChart>
        <c:grouping val="standard"/>
        <c:varyColors val="0"/>
        <c:ser>
          <c:idx val="2"/>
          <c:order val="0"/>
          <c:tx>
            <c:strRef>
              <c:f>'Chart 3'!$B$1</c:f>
              <c:strCache>
                <c:ptCount val="1"/>
                <c:pt idx="0">
                  <c:v>Previous quarter's scenario</c:v>
                </c:pt>
              </c:strCache>
            </c:strRef>
          </c:tx>
          <c:spPr>
            <a:ln>
              <a:solidFill>
                <a:srgbClr val="002060"/>
              </a:solidFill>
              <a:prstDash val="dash"/>
            </a:ln>
          </c:spPr>
          <c:marker>
            <c:symbol val="none"/>
          </c:marker>
          <c:cat>
            <c:numRef>
              <c:f>'Chart 3'!$A$2:$A$9</c:f>
              <c:numCache>
                <c:formatCode>General</c:formatCode>
                <c:ptCount val="8"/>
                <c:pt idx="0">
                  <c:v>2018</c:v>
                </c:pt>
                <c:pt idx="1">
                  <c:v>2019</c:v>
                </c:pt>
                <c:pt idx="2">
                  <c:v>2020</c:v>
                </c:pt>
                <c:pt idx="3">
                  <c:v>2021</c:v>
                </c:pt>
                <c:pt idx="4">
                  <c:v>2022</c:v>
                </c:pt>
                <c:pt idx="5">
                  <c:v>2023</c:v>
                </c:pt>
                <c:pt idx="6">
                  <c:v>2024</c:v>
                </c:pt>
                <c:pt idx="7">
                  <c:v>2025</c:v>
                </c:pt>
              </c:numCache>
            </c:numRef>
          </c:cat>
          <c:val>
            <c:numRef>
              <c:f>'Chart 3'!$B$2:$B$9</c:f>
              <c:numCache>
                <c:formatCode>0.0</c:formatCode>
                <c:ptCount val="8"/>
                <c:pt idx="0">
                  <c:v>2.9</c:v>
                </c:pt>
                <c:pt idx="1">
                  <c:v>2.2999999999999998</c:v>
                </c:pt>
                <c:pt idx="2">
                  <c:v>-2.7</c:v>
                </c:pt>
                <c:pt idx="3">
                  <c:v>6.1</c:v>
                </c:pt>
                <c:pt idx="4">
                  <c:v>1.8</c:v>
                </c:pt>
                <c:pt idx="5">
                  <c:v>1</c:v>
                </c:pt>
                <c:pt idx="6">
                  <c:v>2.5</c:v>
                </c:pt>
                <c:pt idx="7" formatCode="General">
                  <c:v>2.7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1-3F4B-4B3A-8874-36792D4A4EE2}"/>
            </c:ext>
          </c:extLst>
        </c:ser>
        <c:ser>
          <c:idx val="3"/>
          <c:order val="1"/>
          <c:tx>
            <c:strRef>
              <c:f>'Chart 3'!$C$1</c:f>
              <c:strCache>
                <c:ptCount val="1"/>
                <c:pt idx="0">
                  <c:v>Current quarter's scenario</c:v>
                </c:pt>
              </c:strCache>
            </c:strRef>
          </c:tx>
          <c:spPr>
            <a:ln>
              <a:solidFill>
                <a:srgbClr val="C00000"/>
              </a:solidFill>
            </a:ln>
          </c:spPr>
          <c:marker>
            <c:symbol val="none"/>
          </c:marker>
          <c:cat>
            <c:numRef>
              <c:f>'Chart 3'!$A$2:$A$9</c:f>
              <c:numCache>
                <c:formatCode>General</c:formatCode>
                <c:ptCount val="8"/>
                <c:pt idx="0">
                  <c:v>2018</c:v>
                </c:pt>
                <c:pt idx="1">
                  <c:v>2019</c:v>
                </c:pt>
                <c:pt idx="2">
                  <c:v>2020</c:v>
                </c:pt>
                <c:pt idx="3">
                  <c:v>2021</c:v>
                </c:pt>
                <c:pt idx="4">
                  <c:v>2022</c:v>
                </c:pt>
                <c:pt idx="5">
                  <c:v>2023</c:v>
                </c:pt>
                <c:pt idx="6">
                  <c:v>2024</c:v>
                </c:pt>
                <c:pt idx="7">
                  <c:v>2025</c:v>
                </c:pt>
              </c:numCache>
            </c:numRef>
          </c:cat>
          <c:val>
            <c:numRef>
              <c:f>'Chart 3'!$C$2:$C$9</c:f>
              <c:numCache>
                <c:formatCode>0.0</c:formatCode>
                <c:ptCount val="8"/>
                <c:pt idx="0">
                  <c:v>2.9</c:v>
                </c:pt>
                <c:pt idx="1">
                  <c:v>2.2999999999999998</c:v>
                </c:pt>
                <c:pt idx="2">
                  <c:v>-2.7</c:v>
                </c:pt>
                <c:pt idx="3">
                  <c:v>6.1</c:v>
                </c:pt>
                <c:pt idx="4">
                  <c:v>2.1</c:v>
                </c:pt>
                <c:pt idx="5">
                  <c:v>1.6</c:v>
                </c:pt>
                <c:pt idx="6">
                  <c:v>2.2999999999999998</c:v>
                </c:pt>
                <c:pt idx="7" formatCode="General">
                  <c:v>2.4</c:v>
                </c:pt>
              </c:numCache>
            </c:numRef>
          </c:val>
          <c:smooth val="0"/>
          <c:extLst xmlns:c16r2="http://schemas.microsoft.com/office/drawing/2015/06/chart">
            <c:ext xmlns:c16="http://schemas.microsoft.com/office/drawing/2014/chart" uri="{C3380CC4-5D6E-409C-BE32-E72D297353CC}">
              <c16:uniqueId val="{00000002-3F4B-4B3A-8874-36792D4A4EE2}"/>
            </c:ext>
          </c:extLst>
        </c:ser>
        <c:dLbls>
          <c:showLegendKey val="0"/>
          <c:showVal val="0"/>
          <c:showCatName val="0"/>
          <c:showSerName val="0"/>
          <c:showPercent val="0"/>
          <c:showBubbleSize val="0"/>
        </c:dLbls>
        <c:marker val="1"/>
        <c:smooth val="0"/>
        <c:axId val="476967712"/>
        <c:axId val="476961048"/>
        <c:extLst xmlns:c16r2="http://schemas.microsoft.com/office/drawing/2015/06/chart"/>
      </c:lineChart>
      <c:catAx>
        <c:axId val="476967712"/>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60000000" vert="horz"/>
          <a:lstStyle/>
          <a:p>
            <a:pPr>
              <a:defRPr sz="600"/>
            </a:pPr>
            <a:endParaRPr lang="en-US"/>
          </a:p>
        </c:txPr>
        <c:crossAx val="476961048"/>
        <c:crosses val="autoZero"/>
        <c:auto val="1"/>
        <c:lblAlgn val="ctr"/>
        <c:lblOffset val="100"/>
        <c:noMultiLvlLbl val="0"/>
      </c:catAx>
      <c:valAx>
        <c:axId val="476961048"/>
        <c:scaling>
          <c:orientation val="minMax"/>
        </c:scaling>
        <c:delete val="0"/>
        <c:axPos val="l"/>
        <c:numFmt formatCode="0.0" sourceLinked="0"/>
        <c:majorTickMark val="out"/>
        <c:minorTickMark val="none"/>
        <c:tickLblPos val="nextTo"/>
        <c:spPr>
          <a:noFill/>
          <a:ln>
            <a:solidFill>
              <a:schemeClr val="tx1"/>
            </a:solidFill>
          </a:ln>
          <a:effectLst/>
        </c:spPr>
        <c:txPr>
          <a:bodyPr rot="-60000000" vert="horz"/>
          <a:lstStyle/>
          <a:p>
            <a:pPr>
              <a:defRPr sz="600"/>
            </a:pPr>
            <a:endParaRPr lang="en-US"/>
          </a:p>
        </c:txPr>
        <c:crossAx val="476967712"/>
        <c:crosses val="autoZero"/>
        <c:crossBetween val="between"/>
        <c:majorUnit val="1.5"/>
      </c:valAx>
      <c:valAx>
        <c:axId val="476964968"/>
        <c:scaling>
          <c:orientation val="minMax"/>
          <c:max val="5"/>
          <c:min val="-3"/>
        </c:scaling>
        <c:delete val="0"/>
        <c:axPos val="r"/>
        <c:numFmt formatCode="0.0" sourceLinked="0"/>
        <c:majorTickMark val="out"/>
        <c:minorTickMark val="none"/>
        <c:tickLblPos val="nextTo"/>
        <c:spPr>
          <a:ln>
            <a:solidFill>
              <a:schemeClr val="tx1"/>
            </a:solidFill>
          </a:ln>
        </c:spPr>
        <c:txPr>
          <a:bodyPr/>
          <a:lstStyle/>
          <a:p>
            <a:pPr>
              <a:defRPr sz="600"/>
            </a:pPr>
            <a:endParaRPr lang="en-US"/>
          </a:p>
        </c:txPr>
        <c:crossAx val="476962616"/>
        <c:crosses val="max"/>
        <c:crossBetween val="between"/>
      </c:valAx>
      <c:catAx>
        <c:axId val="476962616"/>
        <c:scaling>
          <c:orientation val="minMax"/>
        </c:scaling>
        <c:delete val="1"/>
        <c:axPos val="b"/>
        <c:numFmt formatCode="General" sourceLinked="1"/>
        <c:majorTickMark val="out"/>
        <c:minorTickMark val="none"/>
        <c:tickLblPos val="nextTo"/>
        <c:crossAx val="476964968"/>
        <c:crossesAt val="0"/>
        <c:auto val="1"/>
        <c:lblAlgn val="ctr"/>
        <c:lblOffset val="100"/>
        <c:noMultiLvlLbl val="0"/>
      </c:catAx>
      <c:spPr>
        <a:noFill/>
        <a:ln>
          <a:noFill/>
        </a:ln>
        <a:effectLst/>
      </c:spPr>
    </c:plotArea>
    <c:legend>
      <c:legendPos val="b"/>
      <c:layout>
        <c:manualLayout>
          <c:xMode val="edge"/>
          <c:yMode val="edge"/>
          <c:x val="8.3099206349206353E-3"/>
          <c:y val="0.76130203941239272"/>
          <c:w val="0.66292420634920635"/>
          <c:h val="0.2260909186116172"/>
        </c:manualLayout>
      </c:layout>
      <c:overlay val="0"/>
      <c:spPr>
        <a:noFill/>
        <a:ln>
          <a:noFill/>
        </a:ln>
        <a:effectLst/>
      </c:spPr>
      <c:txPr>
        <a:bodyPr rot="0" vert="horz"/>
        <a:lstStyle/>
        <a:p>
          <a:pPr>
            <a:defRPr sz="800" b="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61247942360630381"/>
        </c:manualLayout>
      </c:layout>
      <c:lineChart>
        <c:grouping val="standard"/>
        <c:varyColors val="0"/>
        <c:ser>
          <c:idx val="0"/>
          <c:order val="0"/>
          <c:tx>
            <c:strRef>
              <c:f>'Chart 30'!$B$2</c:f>
              <c:strCache>
                <c:ptCount val="1"/>
                <c:pt idx="0">
                  <c:v>Report's scenario</c:v>
                </c:pt>
              </c:strCache>
            </c:strRef>
          </c:tx>
          <c:spPr>
            <a:ln w="19050" cap="rnd">
              <a:solidFill>
                <a:srgbClr val="002060"/>
              </a:solidFill>
              <a:round/>
            </a:ln>
            <a:effectLst/>
          </c:spPr>
          <c:marker>
            <c:symbol val="none"/>
          </c:marker>
          <c:cat>
            <c:strRef>
              <c:f>'Chart 30'!$A$3:$A$23</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30'!$B$3:$B$23</c:f>
              <c:numCache>
                <c:formatCode>0.00</c:formatCode>
                <c:ptCount val="21"/>
                <c:pt idx="0">
                  <c:v>6</c:v>
                </c:pt>
                <c:pt idx="1">
                  <c:v>5.78</c:v>
                </c:pt>
                <c:pt idx="2">
                  <c:v>6.03</c:v>
                </c:pt>
                <c:pt idx="3">
                  <c:v>6.15</c:v>
                </c:pt>
                <c:pt idx="4">
                  <c:v>5.71</c:v>
                </c:pt>
                <c:pt idx="5">
                  <c:v>5.76</c:v>
                </c:pt>
                <c:pt idx="6">
                  <c:v>5.68</c:v>
                </c:pt>
                <c:pt idx="7">
                  <c:v>5.42</c:v>
                </c:pt>
                <c:pt idx="8">
                  <c:v>5.22</c:v>
                </c:pt>
                <c:pt idx="9">
                  <c:v>4.68</c:v>
                </c:pt>
                <c:pt idx="10">
                  <c:v>4.2</c:v>
                </c:pt>
                <c:pt idx="11">
                  <c:v>4.51</c:v>
                </c:pt>
                <c:pt idx="12">
                  <c:v>5.54</c:v>
                </c:pt>
                <c:pt idx="13">
                  <c:v>6.29</c:v>
                </c:pt>
                <c:pt idx="14">
                  <c:v>7.2</c:v>
                </c:pt>
                <c:pt idx="15">
                  <c:v>7.68</c:v>
                </c:pt>
                <c:pt idx="16">
                  <c:v>8.1300000000000008</c:v>
                </c:pt>
                <c:pt idx="17">
                  <c:v>9.43</c:v>
                </c:pt>
                <c:pt idx="18">
                  <c:v>9.7100000000000009</c:v>
                </c:pt>
                <c:pt idx="19">
                  <c:v>10.61</c:v>
                </c:pt>
                <c:pt idx="20">
                  <c:v>11.19</c:v>
                </c:pt>
              </c:numCache>
            </c:numRef>
          </c:val>
          <c:smooth val="0"/>
          <c:extLst xmlns:c16r2="http://schemas.microsoft.com/office/drawing/2015/06/chart">
            <c:ext xmlns:c16="http://schemas.microsoft.com/office/drawing/2014/chart" uri="{C3380CC4-5D6E-409C-BE32-E72D297353CC}">
              <c16:uniqueId val="{00000000-AF3B-45AA-9B87-5D2AD8355AC7}"/>
            </c:ext>
          </c:extLst>
        </c:ser>
        <c:ser>
          <c:idx val="1"/>
          <c:order val="1"/>
          <c:tx>
            <c:strRef>
              <c:f>'Chart 30'!$C$2</c:f>
              <c:strCache>
                <c:ptCount val="1"/>
                <c:pt idx="0">
                  <c:v>Conditional scenario 1: stable interest rate</c:v>
                </c:pt>
              </c:strCache>
            </c:strRef>
          </c:tx>
          <c:spPr>
            <a:ln w="19050" cap="rnd">
              <a:solidFill>
                <a:srgbClr val="C00000"/>
              </a:solidFill>
              <a:prstDash val="solid"/>
              <a:round/>
            </a:ln>
            <a:effectLst/>
          </c:spPr>
          <c:marker>
            <c:symbol val="none"/>
          </c:marker>
          <c:cat>
            <c:strRef>
              <c:f>'Chart 30'!$A$3:$A$23</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30'!$C$3:$C$23</c:f>
              <c:numCache>
                <c:formatCode>0.00</c:formatCode>
                <c:ptCount val="21"/>
                <c:pt idx="0">
                  <c:v>6</c:v>
                </c:pt>
                <c:pt idx="1">
                  <c:v>5.78</c:v>
                </c:pt>
                <c:pt idx="2">
                  <c:v>6.03</c:v>
                </c:pt>
                <c:pt idx="3">
                  <c:v>6.15</c:v>
                </c:pt>
                <c:pt idx="4">
                  <c:v>5.71</c:v>
                </c:pt>
                <c:pt idx="5">
                  <c:v>5.76</c:v>
                </c:pt>
                <c:pt idx="6">
                  <c:v>5.68</c:v>
                </c:pt>
                <c:pt idx="7">
                  <c:v>5.42</c:v>
                </c:pt>
                <c:pt idx="8">
                  <c:v>5.22</c:v>
                </c:pt>
                <c:pt idx="9">
                  <c:v>4.68</c:v>
                </c:pt>
                <c:pt idx="10">
                  <c:v>4.2</c:v>
                </c:pt>
                <c:pt idx="11">
                  <c:v>4.51</c:v>
                </c:pt>
                <c:pt idx="12">
                  <c:v>5.54</c:v>
                </c:pt>
                <c:pt idx="13">
                  <c:v>6.29</c:v>
                </c:pt>
                <c:pt idx="14">
                  <c:v>7.2</c:v>
                </c:pt>
                <c:pt idx="15">
                  <c:v>7.68</c:v>
                </c:pt>
                <c:pt idx="16">
                  <c:v>8.1300000000000008</c:v>
                </c:pt>
                <c:pt idx="17">
                  <c:v>8.1300000000000008</c:v>
                </c:pt>
                <c:pt idx="18">
                  <c:v>8.1300000000000008</c:v>
                </c:pt>
                <c:pt idx="19">
                  <c:v>8.1300000000000008</c:v>
                </c:pt>
                <c:pt idx="20">
                  <c:v>11.737429499999999</c:v>
                </c:pt>
              </c:numCache>
            </c:numRef>
          </c:val>
          <c:smooth val="0"/>
          <c:extLst xmlns:c16r2="http://schemas.microsoft.com/office/drawing/2015/06/chart">
            <c:ext xmlns:c16="http://schemas.microsoft.com/office/drawing/2014/chart" uri="{C3380CC4-5D6E-409C-BE32-E72D297353CC}">
              <c16:uniqueId val="{00000001-AF3B-45AA-9B87-5D2AD8355AC7}"/>
            </c:ext>
          </c:extLst>
        </c:ser>
        <c:dLbls>
          <c:showLegendKey val="0"/>
          <c:showVal val="0"/>
          <c:showCatName val="0"/>
          <c:showSerName val="0"/>
          <c:showPercent val="0"/>
          <c:showBubbleSize val="0"/>
        </c:dLbls>
        <c:smooth val="0"/>
        <c:axId val="480801128"/>
        <c:axId val="480801520"/>
      </c:lineChart>
      <c:catAx>
        <c:axId val="48080112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0801520"/>
        <c:crosses val="autoZero"/>
        <c:auto val="1"/>
        <c:lblAlgn val="ctr"/>
        <c:lblOffset val="100"/>
        <c:noMultiLvlLbl val="0"/>
      </c:catAx>
      <c:valAx>
        <c:axId val="480801520"/>
        <c:scaling>
          <c:orientation val="minMax"/>
          <c:min val="4"/>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0801128"/>
        <c:crosses val="autoZero"/>
        <c:crossBetween val="between"/>
      </c:valAx>
      <c:spPr>
        <a:noFill/>
        <a:ln w="25400">
          <a:noFill/>
        </a:ln>
        <a:effectLst/>
      </c:spPr>
    </c:plotArea>
    <c:legend>
      <c:legendPos val="b"/>
      <c:layout>
        <c:manualLayout>
          <c:xMode val="edge"/>
          <c:yMode val="edge"/>
          <c:x val="0"/>
          <c:y val="0.78837850368482221"/>
          <c:w val="0.66898492063492065"/>
          <c:h val="0.20994758707308825"/>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61247942360630381"/>
        </c:manualLayout>
      </c:layout>
      <c:lineChart>
        <c:grouping val="standard"/>
        <c:varyColors val="0"/>
        <c:ser>
          <c:idx val="0"/>
          <c:order val="0"/>
          <c:tx>
            <c:strRef>
              <c:f>'Chart 31'!$B$2</c:f>
              <c:strCache>
                <c:ptCount val="1"/>
                <c:pt idx="0">
                  <c:v>Report's scenario</c:v>
                </c:pt>
              </c:strCache>
            </c:strRef>
          </c:tx>
          <c:spPr>
            <a:ln w="19050" cap="rnd">
              <a:solidFill>
                <a:srgbClr val="002060"/>
              </a:solidFill>
              <a:round/>
            </a:ln>
            <a:effectLst/>
          </c:spPr>
          <c:marker>
            <c:symbol val="none"/>
          </c:marker>
          <c:cat>
            <c:strRef>
              <c:f>'Chart 31'!$A$3:$A$23</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31'!$B$3:$B$23</c:f>
              <c:numCache>
                <c:formatCode>0.00</c:formatCode>
                <c:ptCount val="21"/>
                <c:pt idx="0">
                  <c:v>3.3045195199999999</c:v>
                </c:pt>
                <c:pt idx="1">
                  <c:v>1.5107168799999999</c:v>
                </c:pt>
                <c:pt idx="2">
                  <c:v>2.98027262</c:v>
                </c:pt>
                <c:pt idx="3">
                  <c:v>2.2285034000000001</c:v>
                </c:pt>
                <c:pt idx="4">
                  <c:v>1.6336508000000001</c:v>
                </c:pt>
                <c:pt idx="5">
                  <c:v>2.31950879</c:v>
                </c:pt>
                <c:pt idx="6">
                  <c:v>0.80926305799999998</c:v>
                </c:pt>
                <c:pt idx="7">
                  <c:v>0.90519484500000003</c:v>
                </c:pt>
                <c:pt idx="8">
                  <c:v>8.2263725600000004E-2</c:v>
                </c:pt>
                <c:pt idx="9">
                  <c:v>1.1278131899999999</c:v>
                </c:pt>
                <c:pt idx="10">
                  <c:v>1.37629044</c:v>
                </c:pt>
                <c:pt idx="11">
                  <c:v>2.2345128700000001</c:v>
                </c:pt>
                <c:pt idx="12">
                  <c:v>5.2375085800000001</c:v>
                </c:pt>
                <c:pt idx="13">
                  <c:v>5.9189819300000002</c:v>
                </c:pt>
                <c:pt idx="14">
                  <c:v>8.1309167000000002</c:v>
                </c:pt>
                <c:pt idx="15">
                  <c:v>8.4334425199999998</c:v>
                </c:pt>
                <c:pt idx="16">
                  <c:v>6.9669149299999997</c:v>
                </c:pt>
                <c:pt idx="17">
                  <c:v>8.7514054199999993</c:v>
                </c:pt>
                <c:pt idx="18">
                  <c:v>8.9314784800000009</c:v>
                </c:pt>
                <c:pt idx="19">
                  <c:v>8.5286930900000009</c:v>
                </c:pt>
                <c:pt idx="20">
                  <c:v>7.4538020600000001</c:v>
                </c:pt>
              </c:numCache>
            </c:numRef>
          </c:val>
          <c:smooth val="0"/>
          <c:extLst xmlns:c16r2="http://schemas.microsoft.com/office/drawing/2015/06/chart">
            <c:ext xmlns:c16="http://schemas.microsoft.com/office/drawing/2014/chart" uri="{C3380CC4-5D6E-409C-BE32-E72D297353CC}">
              <c16:uniqueId val="{00000000-AF3B-45AA-9B87-5D2AD8355AC7}"/>
            </c:ext>
          </c:extLst>
        </c:ser>
        <c:ser>
          <c:idx val="1"/>
          <c:order val="1"/>
          <c:tx>
            <c:strRef>
              <c:f>'Chart 31'!$C$2</c:f>
              <c:strCache>
                <c:ptCount val="1"/>
                <c:pt idx="0">
                  <c:v>Conditional scenario 2: unchanged exchange rate</c:v>
                </c:pt>
              </c:strCache>
            </c:strRef>
          </c:tx>
          <c:spPr>
            <a:ln w="19050" cap="rnd">
              <a:solidFill>
                <a:srgbClr val="C00000"/>
              </a:solidFill>
              <a:prstDash val="solid"/>
              <a:round/>
            </a:ln>
            <a:effectLst/>
          </c:spPr>
          <c:marker>
            <c:symbol val="none"/>
          </c:marker>
          <c:cat>
            <c:strRef>
              <c:f>'Chart 31'!$A$3:$A$23</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31'!$C$3:$C$23</c:f>
              <c:numCache>
                <c:formatCode>0.00</c:formatCode>
                <c:ptCount val="21"/>
                <c:pt idx="0">
                  <c:v>3.3045195199999999</c:v>
                </c:pt>
                <c:pt idx="1">
                  <c:v>1.5107168799999999</c:v>
                </c:pt>
                <c:pt idx="2">
                  <c:v>2.98027262</c:v>
                </c:pt>
                <c:pt idx="3">
                  <c:v>2.2285034000000001</c:v>
                </c:pt>
                <c:pt idx="4">
                  <c:v>1.6336508000000001</c:v>
                </c:pt>
                <c:pt idx="5">
                  <c:v>2.31950879</c:v>
                </c:pt>
                <c:pt idx="6">
                  <c:v>0.80926305799999998</c:v>
                </c:pt>
                <c:pt idx="7">
                  <c:v>0.90519484500000003</c:v>
                </c:pt>
                <c:pt idx="8">
                  <c:v>8.2263725600000004E-2</c:v>
                </c:pt>
                <c:pt idx="9">
                  <c:v>1.1278131899999999</c:v>
                </c:pt>
                <c:pt idx="10">
                  <c:v>1.37629044</c:v>
                </c:pt>
                <c:pt idx="11">
                  <c:v>2.2345128700000001</c:v>
                </c:pt>
                <c:pt idx="12">
                  <c:v>5.2375085800000001</c:v>
                </c:pt>
                <c:pt idx="13">
                  <c:v>5.9189819300000002</c:v>
                </c:pt>
                <c:pt idx="14">
                  <c:v>8.1309167000000002</c:v>
                </c:pt>
                <c:pt idx="15">
                  <c:v>8.4334425199999998</c:v>
                </c:pt>
                <c:pt idx="16">
                  <c:v>6.9669149299999997</c:v>
                </c:pt>
                <c:pt idx="17">
                  <c:v>9.7981907199999991</c:v>
                </c:pt>
                <c:pt idx="18">
                  <c:v>11.940177</c:v>
                </c:pt>
                <c:pt idx="19">
                  <c:v>13.8356262</c:v>
                </c:pt>
                <c:pt idx="20">
                  <c:v>14.7541774</c:v>
                </c:pt>
              </c:numCache>
            </c:numRef>
          </c:val>
          <c:smooth val="0"/>
          <c:extLst xmlns:c16r2="http://schemas.microsoft.com/office/drawing/2015/06/chart">
            <c:ext xmlns:c16="http://schemas.microsoft.com/office/drawing/2014/chart" uri="{C3380CC4-5D6E-409C-BE32-E72D297353CC}">
              <c16:uniqueId val="{00000001-AF3B-45AA-9B87-5D2AD8355AC7}"/>
            </c:ext>
          </c:extLst>
        </c:ser>
        <c:dLbls>
          <c:showLegendKey val="0"/>
          <c:showVal val="0"/>
          <c:showCatName val="0"/>
          <c:showSerName val="0"/>
          <c:showPercent val="0"/>
          <c:showBubbleSize val="0"/>
        </c:dLbls>
        <c:smooth val="0"/>
        <c:axId val="480802696"/>
        <c:axId val="480803088"/>
      </c:lineChart>
      <c:catAx>
        <c:axId val="4808026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0803088"/>
        <c:crosses val="autoZero"/>
        <c:auto val="1"/>
        <c:lblAlgn val="ctr"/>
        <c:lblOffset val="100"/>
        <c:noMultiLvlLbl val="0"/>
      </c:catAx>
      <c:valAx>
        <c:axId val="480803088"/>
        <c:scaling>
          <c:orientation val="minMax"/>
          <c:min val="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0802696"/>
        <c:crosses val="autoZero"/>
        <c:crossBetween val="between"/>
      </c:valAx>
      <c:spPr>
        <a:noFill/>
        <a:ln w="25400">
          <a:noFill/>
        </a:ln>
        <a:effectLst/>
      </c:spPr>
    </c:plotArea>
    <c:legend>
      <c:legendPos val="b"/>
      <c:layout>
        <c:manualLayout>
          <c:xMode val="edge"/>
          <c:yMode val="edge"/>
          <c:x val="0"/>
          <c:y val="0.78837850368482221"/>
          <c:w val="0.66898492063492065"/>
          <c:h val="0.20994758707308825"/>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61247942360630381"/>
        </c:manualLayout>
      </c:layout>
      <c:lineChart>
        <c:grouping val="standard"/>
        <c:varyColors val="0"/>
        <c:ser>
          <c:idx val="0"/>
          <c:order val="0"/>
          <c:tx>
            <c:strRef>
              <c:f>'Chart 32'!$B$2</c:f>
              <c:strCache>
                <c:ptCount val="1"/>
                <c:pt idx="0">
                  <c:v>Report's scenario</c:v>
                </c:pt>
              </c:strCache>
            </c:strRef>
          </c:tx>
          <c:spPr>
            <a:ln w="19050" cap="rnd">
              <a:solidFill>
                <a:srgbClr val="002060"/>
              </a:solidFill>
              <a:round/>
            </a:ln>
            <a:effectLst/>
          </c:spPr>
          <c:marker>
            <c:symbol val="none"/>
          </c:marker>
          <c:cat>
            <c:strRef>
              <c:f>'Chart 32'!$A$3:$A$23</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32'!$B$3:$B$23</c:f>
              <c:numCache>
                <c:formatCode>General</c:formatCode>
                <c:ptCount val="21"/>
                <c:pt idx="0">
                  <c:v>481.38999885089396</c:v>
                </c:pt>
                <c:pt idx="1">
                  <c:v>482.69000209944784</c:v>
                </c:pt>
                <c:pt idx="2">
                  <c:v>481.9999980476104</c:v>
                </c:pt>
                <c:pt idx="3">
                  <c:v>485.30999902466658</c:v>
                </c:pt>
                <c:pt idx="4">
                  <c:v>487.22999958360316</c:v>
                </c:pt>
                <c:pt idx="5">
                  <c:v>481.10000062282819</c:v>
                </c:pt>
                <c:pt idx="6">
                  <c:v>476.24000054999289</c:v>
                </c:pt>
                <c:pt idx="7">
                  <c:v>477.21000211004178</c:v>
                </c:pt>
                <c:pt idx="8">
                  <c:v>482.31999798334772</c:v>
                </c:pt>
                <c:pt idx="9">
                  <c:v>484.68000030858502</c:v>
                </c:pt>
                <c:pt idx="10">
                  <c:v>485.60999873062559</c:v>
                </c:pt>
                <c:pt idx="11">
                  <c:v>503.41999911946067</c:v>
                </c:pt>
                <c:pt idx="12">
                  <c:v>524.13999779414416</c:v>
                </c:pt>
                <c:pt idx="13">
                  <c:v>520.01999876531193</c:v>
                </c:pt>
                <c:pt idx="14">
                  <c:v>490.24000141572907</c:v>
                </c:pt>
                <c:pt idx="15">
                  <c:v>480.68000094064325</c:v>
                </c:pt>
                <c:pt idx="16">
                  <c:v>486.39999968288794</c:v>
                </c:pt>
                <c:pt idx="17">
                  <c:v>450.07000170017972</c:v>
                </c:pt>
                <c:pt idx="18">
                  <c:v>408.63999883775648</c:v>
                </c:pt>
                <c:pt idx="19">
                  <c:v>397.54999906675431</c:v>
                </c:pt>
                <c:pt idx="20">
                  <c:v>392.77000046417788</c:v>
                </c:pt>
              </c:numCache>
            </c:numRef>
          </c:val>
          <c:smooth val="0"/>
          <c:extLst xmlns:c16r2="http://schemas.microsoft.com/office/drawing/2015/06/chart">
            <c:ext xmlns:c16="http://schemas.microsoft.com/office/drawing/2014/chart" uri="{C3380CC4-5D6E-409C-BE32-E72D297353CC}">
              <c16:uniqueId val="{00000000-AF3B-45AA-9B87-5D2AD8355AC7}"/>
            </c:ext>
          </c:extLst>
        </c:ser>
        <c:ser>
          <c:idx val="1"/>
          <c:order val="1"/>
          <c:tx>
            <c:strRef>
              <c:f>'Chart 32'!$C$2</c:f>
              <c:strCache>
                <c:ptCount val="1"/>
                <c:pt idx="0">
                  <c:v>Conditional scenario 2: unchanged exchange rate</c:v>
                </c:pt>
              </c:strCache>
            </c:strRef>
          </c:tx>
          <c:spPr>
            <a:ln w="19050" cap="rnd">
              <a:solidFill>
                <a:srgbClr val="C00000"/>
              </a:solidFill>
              <a:prstDash val="solid"/>
              <a:round/>
            </a:ln>
            <a:effectLst/>
          </c:spPr>
          <c:marker>
            <c:symbol val="none"/>
          </c:marker>
          <c:cat>
            <c:strRef>
              <c:f>'Chart 32'!$A$3:$A$23</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32'!$C$3:$C$23</c:f>
              <c:numCache>
                <c:formatCode>General</c:formatCode>
                <c:ptCount val="21"/>
                <c:pt idx="0">
                  <c:v>481.38999885089396</c:v>
                </c:pt>
                <c:pt idx="1">
                  <c:v>482.69000209944784</c:v>
                </c:pt>
                <c:pt idx="2">
                  <c:v>481.9999980476104</c:v>
                </c:pt>
                <c:pt idx="3">
                  <c:v>485.30999902466658</c:v>
                </c:pt>
                <c:pt idx="4">
                  <c:v>487.22999958360316</c:v>
                </c:pt>
                <c:pt idx="5">
                  <c:v>481.10000062282819</c:v>
                </c:pt>
                <c:pt idx="6">
                  <c:v>476.24000054999289</c:v>
                </c:pt>
                <c:pt idx="7">
                  <c:v>477.21000211004178</c:v>
                </c:pt>
                <c:pt idx="8">
                  <c:v>482.31999798334772</c:v>
                </c:pt>
                <c:pt idx="9">
                  <c:v>484.68000030858502</c:v>
                </c:pt>
                <c:pt idx="10">
                  <c:v>485.60999873062559</c:v>
                </c:pt>
                <c:pt idx="11">
                  <c:v>503.41999911946067</c:v>
                </c:pt>
                <c:pt idx="12">
                  <c:v>524.13999779414416</c:v>
                </c:pt>
                <c:pt idx="13">
                  <c:v>520.01999876531193</c:v>
                </c:pt>
                <c:pt idx="14">
                  <c:v>490.24000141572907</c:v>
                </c:pt>
                <c:pt idx="15">
                  <c:v>480.68000094064325</c:v>
                </c:pt>
                <c:pt idx="16">
                  <c:v>486.39999968288794</c:v>
                </c:pt>
                <c:pt idx="17">
                  <c:v>486.39999968288794</c:v>
                </c:pt>
                <c:pt idx="18">
                  <c:v>486.39999968288794</c:v>
                </c:pt>
                <c:pt idx="19">
                  <c:v>486.39999968288794</c:v>
                </c:pt>
                <c:pt idx="20">
                  <c:v>434.85062008098595</c:v>
                </c:pt>
              </c:numCache>
            </c:numRef>
          </c:val>
          <c:smooth val="0"/>
          <c:extLst xmlns:c16r2="http://schemas.microsoft.com/office/drawing/2015/06/chart">
            <c:ext xmlns:c16="http://schemas.microsoft.com/office/drawing/2014/chart" uri="{C3380CC4-5D6E-409C-BE32-E72D297353CC}">
              <c16:uniqueId val="{00000001-AF3B-45AA-9B87-5D2AD8355AC7}"/>
            </c:ext>
          </c:extLst>
        </c:ser>
        <c:dLbls>
          <c:showLegendKey val="0"/>
          <c:showVal val="0"/>
          <c:showCatName val="0"/>
          <c:showSerName val="0"/>
          <c:showPercent val="0"/>
          <c:showBubbleSize val="0"/>
        </c:dLbls>
        <c:smooth val="0"/>
        <c:axId val="480803480"/>
        <c:axId val="484653504"/>
      </c:lineChart>
      <c:catAx>
        <c:axId val="48080348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4653504"/>
        <c:crosses val="autoZero"/>
        <c:auto val="1"/>
        <c:lblAlgn val="ctr"/>
        <c:lblOffset val="100"/>
        <c:noMultiLvlLbl val="0"/>
      </c:catAx>
      <c:valAx>
        <c:axId val="484653504"/>
        <c:scaling>
          <c:orientation val="minMax"/>
          <c:min val="35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0803480"/>
        <c:crosses val="autoZero"/>
        <c:crossBetween val="between"/>
      </c:valAx>
      <c:spPr>
        <a:noFill/>
        <a:ln w="25400">
          <a:noFill/>
        </a:ln>
        <a:effectLst/>
      </c:spPr>
    </c:plotArea>
    <c:legend>
      <c:legendPos val="b"/>
      <c:layout>
        <c:manualLayout>
          <c:xMode val="edge"/>
          <c:yMode val="edge"/>
          <c:x val="0"/>
          <c:y val="0.78837850368482221"/>
          <c:w val="0.66898492063492065"/>
          <c:h val="0.20994758707308825"/>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61247942360630381"/>
        </c:manualLayout>
      </c:layout>
      <c:lineChart>
        <c:grouping val="standard"/>
        <c:varyColors val="0"/>
        <c:ser>
          <c:idx val="0"/>
          <c:order val="0"/>
          <c:tx>
            <c:strRef>
              <c:f>'Chart 33'!$B$2</c:f>
              <c:strCache>
                <c:ptCount val="1"/>
                <c:pt idx="0">
                  <c:v>Report's scenario</c:v>
                </c:pt>
              </c:strCache>
            </c:strRef>
          </c:tx>
          <c:spPr>
            <a:ln w="19050" cap="rnd">
              <a:solidFill>
                <a:srgbClr val="002060"/>
              </a:solidFill>
              <a:round/>
            </a:ln>
            <a:effectLst/>
          </c:spPr>
          <c:marker>
            <c:symbol val="none"/>
          </c:marker>
          <c:cat>
            <c:strRef>
              <c:f>'Chart 33'!$A$3:$A$23</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33'!$B$3:$B$23</c:f>
              <c:numCache>
                <c:formatCode>0.00</c:formatCode>
                <c:ptCount val="21"/>
                <c:pt idx="0">
                  <c:v>6</c:v>
                </c:pt>
                <c:pt idx="1">
                  <c:v>5.78</c:v>
                </c:pt>
                <c:pt idx="2">
                  <c:v>6.03</c:v>
                </c:pt>
                <c:pt idx="3">
                  <c:v>6.15</c:v>
                </c:pt>
                <c:pt idx="4">
                  <c:v>5.71</c:v>
                </c:pt>
                <c:pt idx="5">
                  <c:v>5.76</c:v>
                </c:pt>
                <c:pt idx="6">
                  <c:v>5.68</c:v>
                </c:pt>
                <c:pt idx="7">
                  <c:v>5.42</c:v>
                </c:pt>
                <c:pt idx="8">
                  <c:v>5.22</c:v>
                </c:pt>
                <c:pt idx="9">
                  <c:v>4.68</c:v>
                </c:pt>
                <c:pt idx="10">
                  <c:v>4.2</c:v>
                </c:pt>
                <c:pt idx="11">
                  <c:v>4.51</c:v>
                </c:pt>
                <c:pt idx="12">
                  <c:v>5.54</c:v>
                </c:pt>
                <c:pt idx="13">
                  <c:v>6.29</c:v>
                </c:pt>
                <c:pt idx="14">
                  <c:v>7.2</c:v>
                </c:pt>
                <c:pt idx="15">
                  <c:v>7.68</c:v>
                </c:pt>
                <c:pt idx="16">
                  <c:v>8.1300000000000008</c:v>
                </c:pt>
                <c:pt idx="17">
                  <c:v>9.43</c:v>
                </c:pt>
                <c:pt idx="18">
                  <c:v>9.7100000000000009</c:v>
                </c:pt>
                <c:pt idx="19">
                  <c:v>10.61</c:v>
                </c:pt>
                <c:pt idx="20">
                  <c:v>11.19</c:v>
                </c:pt>
              </c:numCache>
            </c:numRef>
          </c:val>
          <c:smooth val="0"/>
          <c:extLst xmlns:c16r2="http://schemas.microsoft.com/office/drawing/2015/06/chart">
            <c:ext xmlns:c16="http://schemas.microsoft.com/office/drawing/2014/chart" uri="{C3380CC4-5D6E-409C-BE32-E72D297353CC}">
              <c16:uniqueId val="{00000000-AF3B-45AA-9B87-5D2AD8355AC7}"/>
            </c:ext>
          </c:extLst>
        </c:ser>
        <c:ser>
          <c:idx val="1"/>
          <c:order val="1"/>
          <c:tx>
            <c:strRef>
              <c:f>'Chart 33'!$C$2</c:f>
              <c:strCache>
                <c:ptCount val="1"/>
                <c:pt idx="0">
                  <c:v>Conditional scenario 2: unchanged exchange rate</c:v>
                </c:pt>
              </c:strCache>
            </c:strRef>
          </c:tx>
          <c:spPr>
            <a:ln w="19050" cap="rnd">
              <a:solidFill>
                <a:srgbClr val="C00000"/>
              </a:solidFill>
              <a:prstDash val="solid"/>
              <a:round/>
            </a:ln>
            <a:effectLst/>
          </c:spPr>
          <c:marker>
            <c:symbol val="none"/>
          </c:marker>
          <c:cat>
            <c:strRef>
              <c:f>'Chart 33'!$A$3:$A$23</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33'!$C$3:$C$23</c:f>
              <c:numCache>
                <c:formatCode>0.00</c:formatCode>
                <c:ptCount val="21"/>
                <c:pt idx="0">
                  <c:v>6</c:v>
                </c:pt>
                <c:pt idx="1">
                  <c:v>5.78</c:v>
                </c:pt>
                <c:pt idx="2">
                  <c:v>6.03</c:v>
                </c:pt>
                <c:pt idx="3">
                  <c:v>6.15</c:v>
                </c:pt>
                <c:pt idx="4">
                  <c:v>5.71</c:v>
                </c:pt>
                <c:pt idx="5">
                  <c:v>5.76</c:v>
                </c:pt>
                <c:pt idx="6">
                  <c:v>5.68</c:v>
                </c:pt>
                <c:pt idx="7">
                  <c:v>5.42</c:v>
                </c:pt>
                <c:pt idx="8">
                  <c:v>5.22</c:v>
                </c:pt>
                <c:pt idx="9">
                  <c:v>4.68</c:v>
                </c:pt>
                <c:pt idx="10">
                  <c:v>4.2</c:v>
                </c:pt>
                <c:pt idx="11">
                  <c:v>4.51</c:v>
                </c:pt>
                <c:pt idx="12">
                  <c:v>5.54</c:v>
                </c:pt>
                <c:pt idx="13">
                  <c:v>6.29</c:v>
                </c:pt>
                <c:pt idx="14">
                  <c:v>7.2</c:v>
                </c:pt>
                <c:pt idx="15">
                  <c:v>7.68</c:v>
                </c:pt>
                <c:pt idx="16">
                  <c:v>8.1300000000000008</c:v>
                </c:pt>
                <c:pt idx="17">
                  <c:v>17.981488299999999</c:v>
                </c:pt>
                <c:pt idx="18">
                  <c:v>21.645220699999999</c:v>
                </c:pt>
                <c:pt idx="19">
                  <c:v>23.865851899999999</c:v>
                </c:pt>
                <c:pt idx="20">
                  <c:v>25.013979800000001</c:v>
                </c:pt>
              </c:numCache>
            </c:numRef>
          </c:val>
          <c:smooth val="0"/>
          <c:extLst xmlns:c16r2="http://schemas.microsoft.com/office/drawing/2015/06/chart">
            <c:ext xmlns:c16="http://schemas.microsoft.com/office/drawing/2014/chart" uri="{C3380CC4-5D6E-409C-BE32-E72D297353CC}">
              <c16:uniqueId val="{00000001-AF3B-45AA-9B87-5D2AD8355AC7}"/>
            </c:ext>
          </c:extLst>
        </c:ser>
        <c:dLbls>
          <c:showLegendKey val="0"/>
          <c:showVal val="0"/>
          <c:showCatName val="0"/>
          <c:showSerName val="0"/>
          <c:showPercent val="0"/>
          <c:showBubbleSize val="0"/>
        </c:dLbls>
        <c:smooth val="0"/>
        <c:axId val="484652328"/>
        <c:axId val="484662128"/>
      </c:lineChart>
      <c:catAx>
        <c:axId val="48465232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4662128"/>
        <c:crosses val="autoZero"/>
        <c:auto val="1"/>
        <c:lblAlgn val="ctr"/>
        <c:lblOffset val="100"/>
        <c:noMultiLvlLbl val="0"/>
      </c:catAx>
      <c:valAx>
        <c:axId val="484662128"/>
        <c:scaling>
          <c:orientation val="minMax"/>
          <c:min val="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4652328"/>
        <c:crosses val="autoZero"/>
        <c:crossBetween val="between"/>
      </c:valAx>
      <c:spPr>
        <a:noFill/>
        <a:ln w="25400">
          <a:noFill/>
        </a:ln>
        <a:effectLst/>
      </c:spPr>
    </c:plotArea>
    <c:legend>
      <c:legendPos val="b"/>
      <c:layout>
        <c:manualLayout>
          <c:xMode val="edge"/>
          <c:yMode val="edge"/>
          <c:x val="0"/>
          <c:y val="0.78837850368482221"/>
          <c:w val="0.66898492063492065"/>
          <c:h val="0.20994758707308825"/>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78571428571429E-2"/>
          <c:y val="3.92019657146132E-2"/>
          <c:w val="0.88728648082296169"/>
          <c:h val="0.7404513243210008"/>
        </c:manualLayout>
      </c:layout>
      <c:lineChart>
        <c:grouping val="standard"/>
        <c:varyColors val="0"/>
        <c:ser>
          <c:idx val="3"/>
          <c:order val="0"/>
          <c:tx>
            <c:strRef>
              <c:f>'Chart 34'!$B$2</c:f>
              <c:strCache>
                <c:ptCount val="1"/>
                <c:pt idx="0">
                  <c:v>q/q, annualized core inflation</c:v>
                </c:pt>
              </c:strCache>
            </c:strRef>
          </c:tx>
          <c:marker>
            <c:symbol val="none"/>
          </c:marker>
          <c:cat>
            <c:strRef>
              <c:f>'Chart 34'!$A$3:$A$30</c:f>
              <c:strCache>
                <c:ptCount val="28"/>
                <c:pt idx="0">
                  <c:v>I 2016</c:v>
                </c:pt>
                <c:pt idx="1">
                  <c:v>II</c:v>
                </c:pt>
                <c:pt idx="2">
                  <c:v>III</c:v>
                </c:pt>
                <c:pt idx="3">
                  <c:v>IV</c:v>
                </c:pt>
                <c:pt idx="4">
                  <c:v>I 2017</c:v>
                </c:pt>
                <c:pt idx="5">
                  <c:v>II</c:v>
                </c:pt>
                <c:pt idx="6">
                  <c:v>III</c:v>
                </c:pt>
                <c:pt idx="7">
                  <c:v>IV</c:v>
                </c:pt>
                <c:pt idx="8">
                  <c:v>I 2018</c:v>
                </c:pt>
                <c:pt idx="9">
                  <c:v>II</c:v>
                </c:pt>
                <c:pt idx="10">
                  <c:v>III</c:v>
                </c:pt>
                <c:pt idx="11">
                  <c:v>IV</c:v>
                </c:pt>
                <c:pt idx="12">
                  <c:v>I 2019</c:v>
                </c:pt>
                <c:pt idx="13">
                  <c:v>II</c:v>
                </c:pt>
                <c:pt idx="14">
                  <c:v>III</c:v>
                </c:pt>
                <c:pt idx="15">
                  <c:v>IV</c:v>
                </c:pt>
                <c:pt idx="16">
                  <c:v>I 2020</c:v>
                </c:pt>
                <c:pt idx="17">
                  <c:v>II</c:v>
                </c:pt>
                <c:pt idx="18">
                  <c:v>III</c:v>
                </c:pt>
                <c:pt idx="19">
                  <c:v>IV</c:v>
                </c:pt>
                <c:pt idx="20">
                  <c:v>I 2021</c:v>
                </c:pt>
                <c:pt idx="21">
                  <c:v>II</c:v>
                </c:pt>
                <c:pt idx="22">
                  <c:v>III</c:v>
                </c:pt>
                <c:pt idx="23">
                  <c:v>IV</c:v>
                </c:pt>
                <c:pt idx="24">
                  <c:v>I 2022</c:v>
                </c:pt>
                <c:pt idx="25">
                  <c:v>II</c:v>
                </c:pt>
                <c:pt idx="26">
                  <c:v>III</c:v>
                </c:pt>
                <c:pt idx="27">
                  <c:v>IV</c:v>
                </c:pt>
              </c:strCache>
            </c:strRef>
          </c:cat>
          <c:val>
            <c:numRef>
              <c:f>'Chart 34'!$B$3:$B$30</c:f>
              <c:numCache>
                <c:formatCode>0.0</c:formatCode>
                <c:ptCount val="28"/>
                <c:pt idx="0">
                  <c:v>-2.8956219187115106</c:v>
                </c:pt>
                <c:pt idx="1">
                  <c:v>-1.9537991554789969</c:v>
                </c:pt>
                <c:pt idx="2">
                  <c:v>-3.4462943956440562</c:v>
                </c:pt>
                <c:pt idx="3">
                  <c:v>1.0425102379241658</c:v>
                </c:pt>
                <c:pt idx="4">
                  <c:v>0.74164941332899303</c:v>
                </c:pt>
                <c:pt idx="5">
                  <c:v>3.1450764097250783</c:v>
                </c:pt>
                <c:pt idx="6">
                  <c:v>3.4571353581306141</c:v>
                </c:pt>
                <c:pt idx="7">
                  <c:v>7.0795983493595394</c:v>
                </c:pt>
                <c:pt idx="8">
                  <c:v>6.1304148211739573</c:v>
                </c:pt>
                <c:pt idx="9">
                  <c:v>7.8229964831155741E-2</c:v>
                </c:pt>
                <c:pt idx="10">
                  <c:v>1.5888480780324343</c:v>
                </c:pt>
                <c:pt idx="11">
                  <c:v>2.8655878836122639</c:v>
                </c:pt>
                <c:pt idx="12">
                  <c:v>0.48928516760184948</c:v>
                </c:pt>
                <c:pt idx="13">
                  <c:v>0.85691786029382655</c:v>
                </c:pt>
                <c:pt idx="14">
                  <c:v>0.14372563178808306</c:v>
                </c:pt>
                <c:pt idx="15">
                  <c:v>1.121827278901133</c:v>
                </c:pt>
                <c:pt idx="16">
                  <c:v>4.3130307410521596E-2</c:v>
                </c:pt>
                <c:pt idx="17">
                  <c:v>1.7863391552324082</c:v>
                </c:pt>
                <c:pt idx="18">
                  <c:v>2.3898055204945479</c:v>
                </c:pt>
                <c:pt idx="19">
                  <c:v>10.137962719791904</c:v>
                </c:pt>
                <c:pt idx="20">
                  <c:v>11.599606605891388</c:v>
                </c:pt>
                <c:pt idx="21">
                  <c:v>6.3151858135311656</c:v>
                </c:pt>
                <c:pt idx="22">
                  <c:v>2.9974748670637652</c:v>
                </c:pt>
                <c:pt idx="23">
                  <c:v>7.3817611561770136</c:v>
                </c:pt>
                <c:pt idx="24">
                  <c:v>10.509503354848615</c:v>
                </c:pt>
                <c:pt idx="25">
                  <c:v>15.71</c:v>
                </c:pt>
                <c:pt idx="26">
                  <c:v>7.05</c:v>
                </c:pt>
                <c:pt idx="27">
                  <c:v>3.4720058146258559</c:v>
                </c:pt>
              </c:numCache>
            </c:numRef>
          </c:val>
          <c:smooth val="0"/>
          <c:extLst xmlns:c16r2="http://schemas.microsoft.com/office/drawing/2015/06/chart">
            <c:ext xmlns:c16="http://schemas.microsoft.com/office/drawing/2014/chart" uri="{C3380CC4-5D6E-409C-BE32-E72D297353CC}">
              <c16:uniqueId val="{00000003-04D8-4793-96A1-170509D4AA47}"/>
            </c:ext>
          </c:extLst>
        </c:ser>
        <c:ser>
          <c:idx val="4"/>
          <c:order val="1"/>
          <c:tx>
            <c:strRef>
              <c:f>'Chart 34'!$C$2</c:f>
              <c:strCache>
                <c:ptCount val="1"/>
                <c:pt idx="0">
                  <c:v>12-month core inflation</c:v>
                </c:pt>
              </c:strCache>
            </c:strRef>
          </c:tx>
          <c:spPr>
            <a:ln w="19050" cap="rnd">
              <a:solidFill>
                <a:schemeClr val="accent5"/>
              </a:solidFill>
              <a:round/>
            </a:ln>
            <a:effectLst/>
          </c:spPr>
          <c:marker>
            <c:symbol val="none"/>
          </c:marker>
          <c:cat>
            <c:strRef>
              <c:f>'Chart 34'!$A$3:$A$30</c:f>
              <c:strCache>
                <c:ptCount val="28"/>
                <c:pt idx="0">
                  <c:v>I 2016</c:v>
                </c:pt>
                <c:pt idx="1">
                  <c:v>II</c:v>
                </c:pt>
                <c:pt idx="2">
                  <c:v>III</c:v>
                </c:pt>
                <c:pt idx="3">
                  <c:v>IV</c:v>
                </c:pt>
                <c:pt idx="4">
                  <c:v>I 2017</c:v>
                </c:pt>
                <c:pt idx="5">
                  <c:v>II</c:v>
                </c:pt>
                <c:pt idx="6">
                  <c:v>III</c:v>
                </c:pt>
                <c:pt idx="7">
                  <c:v>IV</c:v>
                </c:pt>
                <c:pt idx="8">
                  <c:v>I 2018</c:v>
                </c:pt>
                <c:pt idx="9">
                  <c:v>II</c:v>
                </c:pt>
                <c:pt idx="10">
                  <c:v>III</c:v>
                </c:pt>
                <c:pt idx="11">
                  <c:v>IV</c:v>
                </c:pt>
                <c:pt idx="12">
                  <c:v>I 2019</c:v>
                </c:pt>
                <c:pt idx="13">
                  <c:v>II</c:v>
                </c:pt>
                <c:pt idx="14">
                  <c:v>III</c:v>
                </c:pt>
                <c:pt idx="15">
                  <c:v>IV</c:v>
                </c:pt>
                <c:pt idx="16">
                  <c:v>I 2020</c:v>
                </c:pt>
                <c:pt idx="17">
                  <c:v>II</c:v>
                </c:pt>
                <c:pt idx="18">
                  <c:v>III</c:v>
                </c:pt>
                <c:pt idx="19">
                  <c:v>IV</c:v>
                </c:pt>
                <c:pt idx="20">
                  <c:v>I 2021</c:v>
                </c:pt>
                <c:pt idx="21">
                  <c:v>II</c:v>
                </c:pt>
                <c:pt idx="22">
                  <c:v>III</c:v>
                </c:pt>
                <c:pt idx="23">
                  <c:v>IV</c:v>
                </c:pt>
                <c:pt idx="24">
                  <c:v>I 2022</c:v>
                </c:pt>
                <c:pt idx="25">
                  <c:v>II</c:v>
                </c:pt>
                <c:pt idx="26">
                  <c:v>III</c:v>
                </c:pt>
                <c:pt idx="27">
                  <c:v>IV</c:v>
                </c:pt>
              </c:strCache>
            </c:strRef>
          </c:cat>
          <c:val>
            <c:numRef>
              <c:f>'Chart 34'!$C$3:$C$30</c:f>
              <c:numCache>
                <c:formatCode>0.0</c:formatCode>
                <c:ptCount val="28"/>
                <c:pt idx="0">
                  <c:v>-2.1963177745930693</c:v>
                </c:pt>
                <c:pt idx="1">
                  <c:v>-2.111918360569689</c:v>
                </c:pt>
                <c:pt idx="2">
                  <c:v>-2.4063564240557866</c:v>
                </c:pt>
                <c:pt idx="3">
                  <c:v>-1.8047193953868117</c:v>
                </c:pt>
                <c:pt idx="4">
                  <c:v>-0.90530126051116611</c:v>
                </c:pt>
                <c:pt idx="5">
                  <c:v>0.36407786425382938</c:v>
                </c:pt>
                <c:pt idx="6">
                  <c:v>2.1112721321331946</c:v>
                </c:pt>
                <c:pt idx="7">
                  <c:v>3.6484028135333375</c:v>
                </c:pt>
                <c:pt idx="8">
                  <c:v>5.0421609329542463</c:v>
                </c:pt>
                <c:pt idx="9">
                  <c:v>4.2430734662532927</c:v>
                </c:pt>
                <c:pt idx="10">
                  <c:v>3.7603554991451489</c:v>
                </c:pt>
                <c:pt idx="11">
                  <c:v>2.6862480622310301</c:v>
                </c:pt>
                <c:pt idx="12">
                  <c:v>1.2599415906682481</c:v>
                </c:pt>
                <c:pt idx="13">
                  <c:v>1.4570277725853344</c:v>
                </c:pt>
                <c:pt idx="14">
                  <c:v>1.0919334009036845</c:v>
                </c:pt>
                <c:pt idx="15">
                  <c:v>0.65436778045784649</c:v>
                </c:pt>
                <c:pt idx="16">
                  <c:v>0.5422363526071905</c:v>
                </c:pt>
                <c:pt idx="17">
                  <c:v>0.77535218856593247</c:v>
                </c:pt>
                <c:pt idx="18">
                  <c:v>1.3410226647696533</c:v>
                </c:pt>
                <c:pt idx="19">
                  <c:v>3.6188951811127339</c:v>
                </c:pt>
                <c:pt idx="20">
                  <c:v>6.6122456863822947</c:v>
                </c:pt>
                <c:pt idx="21">
                  <c:v>7.8139553154992853</c:v>
                </c:pt>
                <c:pt idx="22">
                  <c:v>7.9767706624061674</c:v>
                </c:pt>
                <c:pt idx="23">
                  <c:v>7.2511471620594534</c:v>
                </c:pt>
                <c:pt idx="24">
                  <c:v>6.9670972690979198</c:v>
                </c:pt>
                <c:pt idx="25">
                  <c:v>9.4</c:v>
                </c:pt>
                <c:pt idx="26">
                  <c:v>10.5</c:v>
                </c:pt>
                <c:pt idx="27">
                  <c:v>8.3050314000890069</c:v>
                </c:pt>
              </c:numCache>
            </c:numRef>
          </c:val>
          <c:smooth val="0"/>
          <c:extLst xmlns:c16r2="http://schemas.microsoft.com/office/drawing/2015/06/chart">
            <c:ext xmlns:c16="http://schemas.microsoft.com/office/drawing/2014/chart" uri="{C3380CC4-5D6E-409C-BE32-E72D297353CC}">
              <c16:uniqueId val="{00000000-B9BA-433E-8897-0DA0A4A6C365}"/>
            </c:ext>
          </c:extLst>
        </c:ser>
        <c:ser>
          <c:idx val="5"/>
          <c:order val="2"/>
          <c:tx>
            <c:strRef>
              <c:f>'Chart 34'!$D$2</c:f>
              <c:strCache>
                <c:ptCount val="1"/>
                <c:pt idx="0">
                  <c:v>12-month inflation</c:v>
                </c:pt>
              </c:strCache>
            </c:strRef>
          </c:tx>
          <c:marker>
            <c:symbol val="none"/>
          </c:marker>
          <c:cat>
            <c:strRef>
              <c:f>'Chart 34'!$A$3:$A$30</c:f>
              <c:strCache>
                <c:ptCount val="28"/>
                <c:pt idx="0">
                  <c:v>I 2016</c:v>
                </c:pt>
                <c:pt idx="1">
                  <c:v>II</c:v>
                </c:pt>
                <c:pt idx="2">
                  <c:v>III</c:v>
                </c:pt>
                <c:pt idx="3">
                  <c:v>IV</c:v>
                </c:pt>
                <c:pt idx="4">
                  <c:v>I 2017</c:v>
                </c:pt>
                <c:pt idx="5">
                  <c:v>II</c:v>
                </c:pt>
                <c:pt idx="6">
                  <c:v>III</c:v>
                </c:pt>
                <c:pt idx="7">
                  <c:v>IV</c:v>
                </c:pt>
                <c:pt idx="8">
                  <c:v>I 2018</c:v>
                </c:pt>
                <c:pt idx="9">
                  <c:v>II</c:v>
                </c:pt>
                <c:pt idx="10">
                  <c:v>III</c:v>
                </c:pt>
                <c:pt idx="11">
                  <c:v>IV</c:v>
                </c:pt>
                <c:pt idx="12">
                  <c:v>I 2019</c:v>
                </c:pt>
                <c:pt idx="13">
                  <c:v>II</c:v>
                </c:pt>
                <c:pt idx="14">
                  <c:v>III</c:v>
                </c:pt>
                <c:pt idx="15">
                  <c:v>IV</c:v>
                </c:pt>
                <c:pt idx="16">
                  <c:v>I 2020</c:v>
                </c:pt>
                <c:pt idx="17">
                  <c:v>II</c:v>
                </c:pt>
                <c:pt idx="18">
                  <c:v>III</c:v>
                </c:pt>
                <c:pt idx="19">
                  <c:v>IV</c:v>
                </c:pt>
                <c:pt idx="20">
                  <c:v>I 2021</c:v>
                </c:pt>
                <c:pt idx="21">
                  <c:v>II</c:v>
                </c:pt>
                <c:pt idx="22">
                  <c:v>III</c:v>
                </c:pt>
                <c:pt idx="23">
                  <c:v>IV</c:v>
                </c:pt>
                <c:pt idx="24">
                  <c:v>I 2022</c:v>
                </c:pt>
                <c:pt idx="25">
                  <c:v>II</c:v>
                </c:pt>
                <c:pt idx="26">
                  <c:v>III</c:v>
                </c:pt>
                <c:pt idx="27">
                  <c:v>IV</c:v>
                </c:pt>
              </c:strCache>
            </c:strRef>
          </c:cat>
          <c:val>
            <c:numRef>
              <c:f>'Chart 34'!$D$3:$D$30</c:f>
              <c:numCache>
                <c:formatCode>0.0</c:formatCode>
                <c:ptCount val="28"/>
                <c:pt idx="0">
                  <c:v>-1.9925670122137689</c:v>
                </c:pt>
                <c:pt idx="1">
                  <c:v>-1.1257347228099803</c:v>
                </c:pt>
                <c:pt idx="2">
                  <c:v>-1.8568680835741702</c:v>
                </c:pt>
                <c:pt idx="3">
                  <c:v>-1.0781091766334612</c:v>
                </c:pt>
                <c:pt idx="4">
                  <c:v>-0.14313327383280239</c:v>
                </c:pt>
                <c:pt idx="5">
                  <c:v>1.1438009686904422</c:v>
                </c:pt>
                <c:pt idx="6">
                  <c:v>0.98715777219213408</c:v>
                </c:pt>
                <c:pt idx="7">
                  <c:v>2.6007442537243008</c:v>
                </c:pt>
                <c:pt idx="8">
                  <c:v>3.7279834067416715</c:v>
                </c:pt>
                <c:pt idx="9">
                  <c:v>0.83211310898656166</c:v>
                </c:pt>
                <c:pt idx="10">
                  <c:v>3.4801399037426108</c:v>
                </c:pt>
                <c:pt idx="11">
                  <c:v>1.7912209026325314</c:v>
                </c:pt>
                <c:pt idx="12">
                  <c:v>1.8811658309776789</c:v>
                </c:pt>
                <c:pt idx="13">
                  <c:v>2.4537257060515145</c:v>
                </c:pt>
                <c:pt idx="14">
                  <c:v>0.47793958081770427</c:v>
                </c:pt>
                <c:pt idx="15">
                  <c:v>0.7339142477776619</c:v>
                </c:pt>
                <c:pt idx="16">
                  <c:v>-0.10452343810278819</c:v>
                </c:pt>
                <c:pt idx="17">
                  <c:v>1.6833281149818902</c:v>
                </c:pt>
                <c:pt idx="18">
                  <c:v>1.4384724442883368</c:v>
                </c:pt>
                <c:pt idx="19">
                  <c:v>3.6638246566359953</c:v>
                </c:pt>
                <c:pt idx="20">
                  <c:v>5.7810093225161268</c:v>
                </c:pt>
                <c:pt idx="21">
                  <c:v>6.504644523458893</c:v>
                </c:pt>
                <c:pt idx="22">
                  <c:v>8.8886539553763839</c:v>
                </c:pt>
                <c:pt idx="23">
                  <c:v>7.6754534627573321</c:v>
                </c:pt>
                <c:pt idx="24">
                  <c:v>7.3617969746003808</c:v>
                </c:pt>
                <c:pt idx="25">
                  <c:v>10.27446769</c:v>
                </c:pt>
                <c:pt idx="26">
                  <c:v>9.9151144159999998</c:v>
                </c:pt>
                <c:pt idx="27">
                  <c:v>9.4794641249029326</c:v>
                </c:pt>
              </c:numCache>
            </c:numRef>
          </c:val>
          <c:smooth val="0"/>
          <c:extLst xmlns:c16r2="http://schemas.microsoft.com/office/drawing/2015/06/chart">
            <c:ext xmlns:c16="http://schemas.microsoft.com/office/drawing/2014/chart" uri="{C3380CC4-5D6E-409C-BE32-E72D297353CC}">
              <c16:uniqueId val="{00000000-D800-455A-BCFB-AE1CDA3462C7}"/>
            </c:ext>
          </c:extLst>
        </c:ser>
        <c:dLbls>
          <c:showLegendKey val="0"/>
          <c:showVal val="0"/>
          <c:showCatName val="0"/>
          <c:showSerName val="0"/>
          <c:showPercent val="0"/>
          <c:showBubbleSize val="0"/>
        </c:dLbls>
        <c:smooth val="0"/>
        <c:axId val="484660952"/>
        <c:axId val="484653896"/>
      </c:lineChart>
      <c:catAx>
        <c:axId val="484660952"/>
        <c:scaling>
          <c:orientation val="minMax"/>
        </c:scaling>
        <c:delete val="0"/>
        <c:axPos val="b"/>
        <c:numFmt formatCode="General" sourceLinked="1"/>
        <c:majorTickMark val="out"/>
        <c:minorTickMark val="none"/>
        <c:tickLblPos val="low"/>
        <c:spPr>
          <a:noFill/>
          <a:ln w="9525" cap="flat" cmpd="sng" algn="ctr">
            <a:solidFill>
              <a:schemeClr val="dk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4653896"/>
        <c:crosses val="autoZero"/>
        <c:auto val="1"/>
        <c:lblAlgn val="ctr"/>
        <c:lblOffset val="100"/>
        <c:noMultiLvlLbl val="0"/>
      </c:catAx>
      <c:valAx>
        <c:axId val="484653896"/>
        <c:scaling>
          <c:orientation val="minMax"/>
          <c:max val="16"/>
          <c:min val="-4"/>
        </c:scaling>
        <c:delete val="0"/>
        <c:axPos val="l"/>
        <c:numFmt formatCode="0" sourceLinked="0"/>
        <c:majorTickMark val="out"/>
        <c:minorTickMark val="none"/>
        <c:tickLblPos val="nextTo"/>
        <c:spPr>
          <a:noFill/>
          <a:ln>
            <a:solidFill>
              <a:schemeClr val="dk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4660952"/>
        <c:crosses val="autoZero"/>
        <c:crossBetween val="between"/>
        <c:majorUnit val="2"/>
      </c:valAx>
      <c:spPr>
        <a:noFill/>
        <a:ln w="25400">
          <a:noFill/>
        </a:ln>
        <a:effectLst/>
      </c:spPr>
    </c:plotArea>
    <c:legend>
      <c:legendPos val="b"/>
      <c:layout>
        <c:manualLayout>
          <c:xMode val="edge"/>
          <c:yMode val="edge"/>
          <c:x val="4.2637001548330271E-3"/>
          <c:y val="0.91206116833889583"/>
          <c:w val="0.96355462676170212"/>
          <c:h val="8.4057874590103582E-2"/>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58822463451"/>
          <c:y val="4.4775813811655289E-2"/>
          <c:w val="0.87233259779019556"/>
          <c:h val="0.67475675499068843"/>
        </c:manualLayout>
      </c:layout>
      <c:barChart>
        <c:barDir val="col"/>
        <c:grouping val="clustered"/>
        <c:varyColors val="0"/>
        <c:ser>
          <c:idx val="1"/>
          <c:order val="1"/>
          <c:tx>
            <c:strRef>
              <c:f>'Chart 35'!$A$3</c:f>
              <c:strCache>
                <c:ptCount val="1"/>
                <c:pt idx="0">
                  <c:v>Import of services</c:v>
                </c:pt>
              </c:strCache>
            </c:strRef>
          </c:tx>
          <c:invertIfNegative val="0"/>
          <c:cat>
            <c:strRef>
              <c:f>'Chart 35'!$B$1:$Y$1</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35'!$B$3:$Y$3</c:f>
              <c:numCache>
                <c:formatCode>0.0</c:formatCode>
                <c:ptCount val="24"/>
                <c:pt idx="0">
                  <c:v>2.8947820381905984</c:v>
                </c:pt>
                <c:pt idx="1">
                  <c:v>1.5008760799882594</c:v>
                </c:pt>
                <c:pt idx="2">
                  <c:v>3.9397759820917457</c:v>
                </c:pt>
                <c:pt idx="3">
                  <c:v>6.187279358044691</c:v>
                </c:pt>
                <c:pt idx="4">
                  <c:v>10.676015633855272</c:v>
                </c:pt>
                <c:pt idx="5">
                  <c:v>4.0432649368704432</c:v>
                </c:pt>
                <c:pt idx="6">
                  <c:v>-3.9600166772211054</c:v>
                </c:pt>
                <c:pt idx="7">
                  <c:v>-3.7197846237419725</c:v>
                </c:pt>
                <c:pt idx="8" formatCode="General">
                  <c:v>-5.9</c:v>
                </c:pt>
                <c:pt idx="9" formatCode="General">
                  <c:v>-3.2</c:v>
                </c:pt>
                <c:pt idx="10" formatCode="General">
                  <c:v>2.7</c:v>
                </c:pt>
                <c:pt idx="11" formatCode="General">
                  <c:v>3.2</c:v>
                </c:pt>
                <c:pt idx="12" formatCode="General">
                  <c:v>0.6</c:v>
                </c:pt>
                <c:pt idx="13" formatCode="General">
                  <c:v>-2.7</c:v>
                </c:pt>
                <c:pt idx="14" formatCode="General">
                  <c:v>-1.4</c:v>
                </c:pt>
                <c:pt idx="15" formatCode="General">
                  <c:v>-1.5</c:v>
                </c:pt>
                <c:pt idx="16">
                  <c:v>3.1507991182551933</c:v>
                </c:pt>
                <c:pt idx="17">
                  <c:v>6.4982637296273822</c:v>
                </c:pt>
                <c:pt idx="18">
                  <c:v>4.9549880102130857</c:v>
                </c:pt>
                <c:pt idx="19">
                  <c:v>2.6943797068859254</c:v>
                </c:pt>
                <c:pt idx="20">
                  <c:v>-1.4873327536787571</c:v>
                </c:pt>
                <c:pt idx="21">
                  <c:v>3.3991259364316306</c:v>
                </c:pt>
                <c:pt idx="22">
                  <c:v>1.2079797297780601</c:v>
                </c:pt>
                <c:pt idx="23">
                  <c:v>2.8904930928929957</c:v>
                </c:pt>
              </c:numCache>
            </c:numRef>
          </c:val>
          <c:extLst xmlns:c16r2="http://schemas.microsoft.com/office/drawing/2015/06/chart">
            <c:ext xmlns:c16="http://schemas.microsoft.com/office/drawing/2014/chart" uri="{C3380CC4-5D6E-409C-BE32-E72D297353CC}">
              <c16:uniqueId val="{00000000-112A-49C6-A5A8-B44B754BE38C}"/>
            </c:ext>
          </c:extLst>
        </c:ser>
        <c:ser>
          <c:idx val="2"/>
          <c:order val="2"/>
          <c:tx>
            <c:strRef>
              <c:f>'Chart 35'!$A$4</c:f>
              <c:strCache>
                <c:ptCount val="1"/>
                <c:pt idx="0">
                  <c:v>Import of goods</c:v>
                </c:pt>
              </c:strCache>
            </c:strRef>
          </c:tx>
          <c:invertIfNegative val="0"/>
          <c:cat>
            <c:strRef>
              <c:f>'Chart 35'!$B$1:$Y$1</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35'!$B$4:$Y$4</c:f>
              <c:numCache>
                <c:formatCode>0.0</c:formatCode>
                <c:ptCount val="24"/>
                <c:pt idx="0">
                  <c:v>7.1028480655802184</c:v>
                </c:pt>
                <c:pt idx="1">
                  <c:v>2.8253891781904628</c:v>
                </c:pt>
                <c:pt idx="2">
                  <c:v>5.0501889287134958</c:v>
                </c:pt>
                <c:pt idx="3">
                  <c:v>6.1233503086363044</c:v>
                </c:pt>
                <c:pt idx="4">
                  <c:v>8.6981757339557078</c:v>
                </c:pt>
                <c:pt idx="5">
                  <c:v>6.0358051245117395</c:v>
                </c:pt>
                <c:pt idx="6">
                  <c:v>-0.36767843088098573</c:v>
                </c:pt>
                <c:pt idx="7">
                  <c:v>-1.6728668056727258</c:v>
                </c:pt>
                <c:pt idx="8" formatCode="General">
                  <c:v>-4.3</c:v>
                </c:pt>
                <c:pt idx="9" formatCode="General">
                  <c:v>-2.6</c:v>
                </c:pt>
                <c:pt idx="10" formatCode="General">
                  <c:v>0.9</c:v>
                </c:pt>
                <c:pt idx="11" formatCode="General">
                  <c:v>2.1</c:v>
                </c:pt>
                <c:pt idx="12" formatCode="General">
                  <c:v>-0.6</c:v>
                </c:pt>
                <c:pt idx="13" formatCode="General">
                  <c:v>-5</c:v>
                </c:pt>
                <c:pt idx="14" formatCode="General">
                  <c:v>-1</c:v>
                </c:pt>
                <c:pt idx="15" formatCode="General">
                  <c:v>-0.5</c:v>
                </c:pt>
                <c:pt idx="16">
                  <c:v>5.8648022294440096</c:v>
                </c:pt>
                <c:pt idx="17">
                  <c:v>11.67051084419694</c:v>
                </c:pt>
                <c:pt idx="18">
                  <c:v>8.4073663423342992</c:v>
                </c:pt>
                <c:pt idx="19">
                  <c:v>6.969816934799681</c:v>
                </c:pt>
                <c:pt idx="20">
                  <c:v>3.7450665110645929</c:v>
                </c:pt>
                <c:pt idx="21">
                  <c:v>7.2211895630119614</c:v>
                </c:pt>
                <c:pt idx="22">
                  <c:v>3.3395972086099164</c:v>
                </c:pt>
                <c:pt idx="23">
                  <c:v>3.0042132007573912</c:v>
                </c:pt>
              </c:numCache>
            </c:numRef>
          </c:val>
          <c:extLst xmlns:c16r2="http://schemas.microsoft.com/office/drawing/2015/06/chart">
            <c:ext xmlns:c16="http://schemas.microsoft.com/office/drawing/2014/chart" uri="{C3380CC4-5D6E-409C-BE32-E72D297353CC}">
              <c16:uniqueId val="{00000002-112A-49C6-A5A8-B44B754BE38C}"/>
            </c:ext>
          </c:extLst>
        </c:ser>
        <c:ser>
          <c:idx val="3"/>
          <c:order val="3"/>
          <c:tx>
            <c:strRef>
              <c:f>'Chart 35'!$A$5</c:f>
              <c:strCache>
                <c:ptCount val="1"/>
                <c:pt idx="0">
                  <c:v>Consumer goods</c:v>
                </c:pt>
              </c:strCache>
            </c:strRef>
          </c:tx>
          <c:invertIfNegative val="0"/>
          <c:cat>
            <c:strRef>
              <c:f>'Chart 35'!$B$1:$Y$1</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35'!$B$5:$Y$5</c:f>
              <c:numCache>
                <c:formatCode>0.0</c:formatCode>
                <c:ptCount val="24"/>
                <c:pt idx="0">
                  <c:v>2.8947820381905984</c:v>
                </c:pt>
                <c:pt idx="1">
                  <c:v>1.5008760799882594</c:v>
                </c:pt>
                <c:pt idx="2">
                  <c:v>3.9397759820917457</c:v>
                </c:pt>
                <c:pt idx="3">
                  <c:v>6.187279358044691</c:v>
                </c:pt>
                <c:pt idx="4">
                  <c:v>10.676015633855272</c:v>
                </c:pt>
                <c:pt idx="5">
                  <c:v>4.0432649368704432</c:v>
                </c:pt>
                <c:pt idx="6">
                  <c:v>-3.9600166772211054</c:v>
                </c:pt>
                <c:pt idx="7">
                  <c:v>-3.7197846237419725</c:v>
                </c:pt>
                <c:pt idx="8" formatCode="General">
                  <c:v>-5.9</c:v>
                </c:pt>
                <c:pt idx="9" formatCode="General">
                  <c:v>-3.2</c:v>
                </c:pt>
                <c:pt idx="10" formatCode="General">
                  <c:v>2.7</c:v>
                </c:pt>
                <c:pt idx="11" formatCode="General">
                  <c:v>3.2</c:v>
                </c:pt>
                <c:pt idx="12" formatCode="General">
                  <c:v>0.6</c:v>
                </c:pt>
                <c:pt idx="13" formatCode="General">
                  <c:v>-2.7</c:v>
                </c:pt>
                <c:pt idx="14" formatCode="General">
                  <c:v>-1.4</c:v>
                </c:pt>
                <c:pt idx="15" formatCode="General">
                  <c:v>-1.5</c:v>
                </c:pt>
                <c:pt idx="16">
                  <c:v>3.1507991182551933</c:v>
                </c:pt>
                <c:pt idx="17">
                  <c:v>6.4982637296273822</c:v>
                </c:pt>
                <c:pt idx="18">
                  <c:v>4.9549880102130857</c:v>
                </c:pt>
                <c:pt idx="19">
                  <c:v>2.6943797068859254</c:v>
                </c:pt>
                <c:pt idx="20">
                  <c:v>-1.4873327536787571</c:v>
                </c:pt>
                <c:pt idx="21">
                  <c:v>3.3991259364316306</c:v>
                </c:pt>
                <c:pt idx="22">
                  <c:v>1.2079797297780601</c:v>
                </c:pt>
                <c:pt idx="23">
                  <c:v>2.8904930928929957</c:v>
                </c:pt>
              </c:numCache>
            </c:numRef>
          </c:val>
          <c:extLst xmlns:c16r2="http://schemas.microsoft.com/office/drawing/2015/06/chart">
            <c:ext xmlns:c16="http://schemas.microsoft.com/office/drawing/2014/chart" uri="{C3380CC4-5D6E-409C-BE32-E72D297353CC}">
              <c16:uniqueId val="{00000003-112A-49C6-A5A8-B44B754BE38C}"/>
            </c:ext>
          </c:extLst>
        </c:ser>
        <c:ser>
          <c:idx val="4"/>
          <c:order val="4"/>
          <c:tx>
            <c:strRef>
              <c:f>'Chart 35'!$A$6</c:f>
              <c:strCache>
                <c:ptCount val="1"/>
                <c:pt idx="0">
                  <c:v>Commodities</c:v>
                </c:pt>
              </c:strCache>
            </c:strRef>
          </c:tx>
          <c:invertIfNegative val="0"/>
          <c:cat>
            <c:strRef>
              <c:f>'Chart 35'!$B$1:$Y$1</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35'!$B$6:$Y$6</c:f>
              <c:numCache>
                <c:formatCode>0.0</c:formatCode>
                <c:ptCount val="24"/>
                <c:pt idx="0">
                  <c:v>10.355729078254242</c:v>
                </c:pt>
                <c:pt idx="1">
                  <c:v>3.8337860301210327</c:v>
                </c:pt>
                <c:pt idx="2">
                  <c:v>6.4553420409603461</c:v>
                </c:pt>
                <c:pt idx="3">
                  <c:v>7.335183187885093</c:v>
                </c:pt>
                <c:pt idx="4">
                  <c:v>9.7045402355432202</c:v>
                </c:pt>
                <c:pt idx="5">
                  <c:v>8.2608589855065873</c:v>
                </c:pt>
                <c:pt idx="6">
                  <c:v>1.1959771117019216</c:v>
                </c:pt>
                <c:pt idx="7">
                  <c:v>-1.0206785187959611</c:v>
                </c:pt>
                <c:pt idx="8" formatCode="General">
                  <c:v>-4.5</c:v>
                </c:pt>
                <c:pt idx="9" formatCode="General">
                  <c:v>-2.9</c:v>
                </c:pt>
                <c:pt idx="10" formatCode="General">
                  <c:v>0.2</c:v>
                </c:pt>
                <c:pt idx="11" formatCode="General">
                  <c:v>2</c:v>
                </c:pt>
                <c:pt idx="12" formatCode="General">
                  <c:v>-1.2</c:v>
                </c:pt>
                <c:pt idx="13" formatCode="General">
                  <c:v>-7.2</c:v>
                </c:pt>
                <c:pt idx="14" formatCode="General">
                  <c:v>-1.2</c:v>
                </c:pt>
                <c:pt idx="15" formatCode="General">
                  <c:v>-0.3</c:v>
                </c:pt>
                <c:pt idx="16">
                  <c:v>8.2888493192920549</c:v>
                </c:pt>
                <c:pt idx="17">
                  <c:v>16.760063920288417</c:v>
                </c:pt>
                <c:pt idx="18">
                  <c:v>11.900628115841954</c:v>
                </c:pt>
                <c:pt idx="19">
                  <c:v>10.520893399585532</c:v>
                </c:pt>
                <c:pt idx="20">
                  <c:v>7.0223790579119196</c:v>
                </c:pt>
                <c:pt idx="21">
                  <c:v>10.544745263229572</c:v>
                </c:pt>
                <c:pt idx="22">
                  <c:v>4.9536172175089916</c:v>
                </c:pt>
                <c:pt idx="23">
                  <c:v>3.605204540041413</c:v>
                </c:pt>
              </c:numCache>
            </c:numRef>
          </c:val>
          <c:extLst xmlns:c16r2="http://schemas.microsoft.com/office/drawing/2015/06/chart">
            <c:ext xmlns:c16="http://schemas.microsoft.com/office/drawing/2014/chart" uri="{C3380CC4-5D6E-409C-BE32-E72D297353CC}">
              <c16:uniqueId val="{00000000-F126-474D-84F0-C71CD7123127}"/>
            </c:ext>
          </c:extLst>
        </c:ser>
        <c:dLbls>
          <c:showLegendKey val="0"/>
          <c:showVal val="0"/>
          <c:showCatName val="0"/>
          <c:showSerName val="0"/>
          <c:showPercent val="0"/>
          <c:showBubbleSize val="0"/>
        </c:dLbls>
        <c:gapWidth val="219"/>
        <c:axId val="484664088"/>
        <c:axId val="484651936"/>
      </c:barChart>
      <c:lineChart>
        <c:grouping val="standard"/>
        <c:varyColors val="0"/>
        <c:ser>
          <c:idx val="0"/>
          <c:order val="0"/>
          <c:tx>
            <c:strRef>
              <c:f>'Chart 35'!$A$2</c:f>
              <c:strCache>
                <c:ptCount val="1"/>
                <c:pt idx="0">
                  <c:v>Import total</c:v>
                </c:pt>
              </c:strCache>
            </c:strRef>
          </c:tx>
          <c:marker>
            <c:symbol val="none"/>
          </c:marker>
          <c:cat>
            <c:strRef>
              <c:f>'Chart 35'!$B$1:$Y$1</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35'!$B$2:$Y$2</c:f>
              <c:numCache>
                <c:formatCode>0.0</c:formatCode>
                <c:ptCount val="24"/>
                <c:pt idx="0">
                  <c:v>5.5587642778320685</c:v>
                </c:pt>
                <c:pt idx="1">
                  <c:v>2.3674496663436742</c:v>
                </c:pt>
                <c:pt idx="2">
                  <c:v>4.6750390240283082</c:v>
                </c:pt>
                <c:pt idx="3">
                  <c:v>6.1688884200858212</c:v>
                </c:pt>
                <c:pt idx="4">
                  <c:v>9.4362590870751006</c:v>
                </c:pt>
                <c:pt idx="5">
                  <c:v>5.2968209895528702</c:v>
                </c:pt>
                <c:pt idx="6">
                  <c:v>-1.71428319894531</c:v>
                </c:pt>
                <c:pt idx="7">
                  <c:v>-2.3932702253878517</c:v>
                </c:pt>
                <c:pt idx="8" formatCode="General">
                  <c:v>-4.9000000000000004</c:v>
                </c:pt>
                <c:pt idx="9" formatCode="General">
                  <c:v>-2.8</c:v>
                </c:pt>
                <c:pt idx="10" formatCode="General">
                  <c:v>1.6</c:v>
                </c:pt>
                <c:pt idx="11" formatCode="General">
                  <c:v>2.5</c:v>
                </c:pt>
                <c:pt idx="12" formatCode="General">
                  <c:v>-0.1</c:v>
                </c:pt>
                <c:pt idx="13" formatCode="General">
                  <c:v>-4.2</c:v>
                </c:pt>
                <c:pt idx="14" formatCode="General">
                  <c:v>-1.1000000000000001</c:v>
                </c:pt>
                <c:pt idx="15" formatCode="General">
                  <c:v>-0.9</c:v>
                </c:pt>
                <c:pt idx="16">
                  <c:v>4.8571504515012123</c:v>
                </c:pt>
                <c:pt idx="17">
                  <c:v>9.7221322115220659</c:v>
                </c:pt>
                <c:pt idx="18">
                  <c:v>7.1111720512442531</c:v>
                </c:pt>
                <c:pt idx="19">
                  <c:v>5.3608764049344728</c:v>
                </c:pt>
                <c:pt idx="20">
                  <c:v>1.8503096192542046</c:v>
                </c:pt>
                <c:pt idx="21">
                  <c:v>5.8734973928622765</c:v>
                </c:pt>
                <c:pt idx="22">
                  <c:v>2.5902267072110021</c:v>
                </c:pt>
                <c:pt idx="23">
                  <c:v>2.9844112416256792</c:v>
                </c:pt>
              </c:numCache>
            </c:numRef>
          </c:val>
          <c:smooth val="0"/>
          <c:extLst xmlns:c16r2="http://schemas.microsoft.com/office/drawing/2015/06/char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marker val="1"/>
        <c:smooth val="0"/>
        <c:axId val="484664088"/>
        <c:axId val="484651936"/>
      </c:lineChart>
      <c:catAx>
        <c:axId val="48466408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4651936"/>
        <c:crosses val="autoZero"/>
        <c:auto val="1"/>
        <c:lblAlgn val="ctr"/>
        <c:lblOffset val="100"/>
        <c:noMultiLvlLbl val="0"/>
      </c:catAx>
      <c:valAx>
        <c:axId val="484651936"/>
        <c:scaling>
          <c:orientation val="minMax"/>
          <c:max val="20"/>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4664088"/>
        <c:crosses val="autoZero"/>
        <c:crossBetween val="between"/>
        <c:minorUnit val="0.1"/>
      </c:valAx>
      <c:spPr>
        <a:noFill/>
        <a:ln>
          <a:noFill/>
        </a:ln>
        <a:effectLst/>
      </c:spPr>
    </c:plotArea>
    <c:legend>
      <c:legendPos val="b"/>
      <c:layout>
        <c:manualLayout>
          <c:xMode val="edge"/>
          <c:yMode val="edge"/>
          <c:x val="2.9695619896065329E-2"/>
          <c:y val="0.82214743903899978"/>
          <c:w val="0.9"/>
          <c:h val="0.16930244715261214"/>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55304169209472631"/>
        </c:manualLayout>
      </c:layout>
      <c:barChart>
        <c:barDir val="col"/>
        <c:grouping val="clustered"/>
        <c:varyColors val="0"/>
        <c:ser>
          <c:idx val="1"/>
          <c:order val="1"/>
          <c:tx>
            <c:strRef>
              <c:f>'Chart 36'!$C$1</c:f>
              <c:strCache>
                <c:ptCount val="1"/>
                <c:pt idx="0">
                  <c:v>Gross accumulation of fixed private assets</c:v>
                </c:pt>
              </c:strCache>
            </c:strRef>
          </c:tx>
          <c:spPr>
            <a:solidFill>
              <a:schemeClr val="accent5">
                <a:lumMod val="75000"/>
              </a:schemeClr>
            </a:solidFill>
            <a:ln w="12700">
              <a:noFill/>
            </a:ln>
            <a:effectLst/>
          </c:spPr>
          <c:invertIfNegative val="0"/>
          <c:cat>
            <c:strRef>
              <c:f>'Chart 36'!$A$2:$A$25</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36'!$C$2:$C$25</c:f>
              <c:numCache>
                <c:formatCode>0.0%</c:formatCode>
                <c:ptCount val="24"/>
                <c:pt idx="0">
                  <c:v>-4.1912472114929357E-2</c:v>
                </c:pt>
                <c:pt idx="1">
                  <c:v>0.14882957355312953</c:v>
                </c:pt>
                <c:pt idx="2">
                  <c:v>6.4973533581466111E-2</c:v>
                </c:pt>
                <c:pt idx="3">
                  <c:v>-1.2721252581995088E-2</c:v>
                </c:pt>
                <c:pt idx="4">
                  <c:v>0.25217813246739706</c:v>
                </c:pt>
                <c:pt idx="5">
                  <c:v>0.14210536625954262</c:v>
                </c:pt>
                <c:pt idx="6">
                  <c:v>0.13675962646719825</c:v>
                </c:pt>
                <c:pt idx="7">
                  <c:v>0.25552693730829246</c:v>
                </c:pt>
                <c:pt idx="8">
                  <c:v>0.20884402044324887</c:v>
                </c:pt>
                <c:pt idx="9">
                  <c:v>2.4502073790766445E-2</c:v>
                </c:pt>
                <c:pt idx="10">
                  <c:v>-5.1395688764258408E-2</c:v>
                </c:pt>
                <c:pt idx="11">
                  <c:v>-5.4877100260018213E-2</c:v>
                </c:pt>
                <c:pt idx="12">
                  <c:v>-9.0503059311499504E-2</c:v>
                </c:pt>
                <c:pt idx="13">
                  <c:v>-0.3129655333160255</c:v>
                </c:pt>
                <c:pt idx="14">
                  <c:v>-4.2454822370919347E-2</c:v>
                </c:pt>
                <c:pt idx="15">
                  <c:v>8.0733791686905934E-2</c:v>
                </c:pt>
                <c:pt idx="16">
                  <c:v>-0.30160809484224999</c:v>
                </c:pt>
                <c:pt idx="17">
                  <c:v>0.11222307643769597</c:v>
                </c:pt>
                <c:pt idx="18">
                  <c:v>8.1673021934388579E-2</c:v>
                </c:pt>
                <c:pt idx="19" formatCode="0.00%">
                  <c:v>0.27300000000000002</c:v>
                </c:pt>
                <c:pt idx="20" formatCode="0.00%">
                  <c:v>0.69799999999999995</c:v>
                </c:pt>
                <c:pt idx="21" formatCode="0.00%">
                  <c:v>1.0999999999999999E-2</c:v>
                </c:pt>
                <c:pt idx="22" formatCode="0.00%">
                  <c:v>-8.6199999999999999E-2</c:v>
                </c:pt>
                <c:pt idx="23" formatCode="0.00%">
                  <c:v>-1.7999999999999999E-2</c:v>
                </c:pt>
              </c:numCache>
            </c:numRef>
          </c:val>
          <c:extLst xmlns:c16r2="http://schemas.microsoft.com/office/drawing/2015/06/chart">
            <c:ext xmlns:c16="http://schemas.microsoft.com/office/drawing/2014/chart" uri="{C3380CC4-5D6E-409C-BE32-E72D297353CC}">
              <c16:uniqueId val="{00000000-112A-49C6-A5A8-B44B754BE38C}"/>
            </c:ext>
          </c:extLst>
        </c:ser>
        <c:ser>
          <c:idx val="0"/>
          <c:order val="0"/>
          <c:tx>
            <c:strRef>
              <c:f>'Chart 36'!$B$1</c:f>
              <c:strCache>
                <c:ptCount val="1"/>
                <c:pt idx="0">
                  <c:v>Private consumption</c:v>
                </c:pt>
              </c:strCache>
            </c:strRef>
          </c:tx>
          <c:spPr>
            <a:solidFill>
              <a:schemeClr val="accent6">
                <a:lumMod val="75000"/>
              </a:schemeClr>
            </a:solidFill>
            <a:ln w="12700">
              <a:noFill/>
            </a:ln>
            <a:effectLst/>
          </c:spPr>
          <c:invertIfNegative val="0"/>
          <c:cat>
            <c:strRef>
              <c:f>'Chart 36'!$A$2:$A$25</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36'!$B$2:$B$25</c:f>
              <c:numCache>
                <c:formatCode>0.0%</c:formatCode>
                <c:ptCount val="24"/>
                <c:pt idx="0">
                  <c:v>9.684258163781706E-2</c:v>
                </c:pt>
                <c:pt idx="1">
                  <c:v>0.12630491171678784</c:v>
                </c:pt>
                <c:pt idx="2">
                  <c:v>9.6260334133689576E-2</c:v>
                </c:pt>
                <c:pt idx="3">
                  <c:v>0.2228289228277518</c:v>
                </c:pt>
                <c:pt idx="4">
                  <c:v>5.8433926994705558E-2</c:v>
                </c:pt>
                <c:pt idx="5">
                  <c:v>9.1953200941774893E-2</c:v>
                </c:pt>
                <c:pt idx="6">
                  <c:v>3.4913602719927467E-2</c:v>
                </c:pt>
                <c:pt idx="7">
                  <c:v>2.2953909331175453E-2</c:v>
                </c:pt>
                <c:pt idx="8">
                  <c:v>0.15096494958128034</c:v>
                </c:pt>
                <c:pt idx="9">
                  <c:v>0.10935219082303832</c:v>
                </c:pt>
                <c:pt idx="10">
                  <c:v>8.7341613120443362E-2</c:v>
                </c:pt>
                <c:pt idx="11">
                  <c:v>0.12415267493704647</c:v>
                </c:pt>
                <c:pt idx="12">
                  <c:v>1.334081286332804E-2</c:v>
                </c:pt>
                <c:pt idx="13">
                  <c:v>-0.19472710077766578</c:v>
                </c:pt>
                <c:pt idx="14">
                  <c:v>-0.10034411453305893</c:v>
                </c:pt>
                <c:pt idx="15">
                  <c:v>-0.23370675909767485</c:v>
                </c:pt>
                <c:pt idx="16">
                  <c:v>-1.7918718200674276E-2</c:v>
                </c:pt>
                <c:pt idx="17">
                  <c:v>9.2698797903936161E-2</c:v>
                </c:pt>
                <c:pt idx="18">
                  <c:v>-4.7460420974954474E-2</c:v>
                </c:pt>
                <c:pt idx="19" formatCode="0.00%">
                  <c:v>0.12</c:v>
                </c:pt>
                <c:pt idx="20" formatCode="0.00%">
                  <c:v>8.3199999999999996E-2</c:v>
                </c:pt>
                <c:pt idx="21" formatCode="0.00%">
                  <c:v>7.4499999999999997E-2</c:v>
                </c:pt>
                <c:pt idx="22" formatCode="0.00%">
                  <c:v>9.7199999999999995E-2</c:v>
                </c:pt>
                <c:pt idx="23" formatCode="0.00%">
                  <c:v>6.5000000000000002E-2</c:v>
                </c:pt>
              </c:numCache>
            </c:numRef>
          </c:val>
          <c:extLst xmlns:c16r2="http://schemas.microsoft.com/office/drawing/2015/06/char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gapWidth val="219"/>
        <c:axId val="484656248"/>
        <c:axId val="484658600"/>
      </c:barChart>
      <c:lineChart>
        <c:grouping val="standard"/>
        <c:varyColors val="0"/>
        <c:ser>
          <c:idx val="2"/>
          <c:order val="2"/>
          <c:tx>
            <c:strRef>
              <c:f>'Chart 36'!$D$1</c:f>
              <c:strCache>
                <c:ptCount val="1"/>
                <c:pt idx="0">
                  <c:v>Previous private spending scenario</c:v>
                </c:pt>
              </c:strCache>
            </c:strRef>
          </c:tx>
          <c:spPr>
            <a:ln w="12700" cap="rnd">
              <a:solidFill>
                <a:srgbClr val="C00000"/>
              </a:solidFill>
              <a:round/>
            </a:ln>
            <a:effectLst/>
          </c:spPr>
          <c:marker>
            <c:symbol val="none"/>
          </c:marker>
          <c:cat>
            <c:strRef>
              <c:f>'Chart 36'!$A$2:$A$25</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36'!$D$2:$D$25</c:f>
              <c:numCache>
                <c:formatCode>0.0%</c:formatCode>
                <c:ptCount val="24"/>
                <c:pt idx="0">
                  <c:v>8.0929290280523924E-2</c:v>
                </c:pt>
                <c:pt idx="1">
                  <c:v>0.12931235135384336</c:v>
                </c:pt>
                <c:pt idx="2">
                  <c:v>9.1444138691318524E-2</c:v>
                </c:pt>
                <c:pt idx="3">
                  <c:v>0.17722984127534658</c:v>
                </c:pt>
                <c:pt idx="4">
                  <c:v>7.7716760607873331E-2</c:v>
                </c:pt>
                <c:pt idx="5">
                  <c:v>9.868634198127299E-2</c:v>
                </c:pt>
                <c:pt idx="6">
                  <c:v>5.0245560208075642E-2</c:v>
                </c:pt>
                <c:pt idx="7">
                  <c:v>6.2069684093722925E-2</c:v>
                </c:pt>
                <c:pt idx="8">
                  <c:v>0.15762569677841934</c:v>
                </c:pt>
                <c:pt idx="9">
                  <c:v>9.777515698349476E-2</c:v>
                </c:pt>
                <c:pt idx="10">
                  <c:v>6.5722957380561289E-2</c:v>
                </c:pt>
                <c:pt idx="11">
                  <c:v>9.1584624553947863E-2</c:v>
                </c:pt>
                <c:pt idx="12">
                  <c:v>-7.9604304522085563E-3</c:v>
                </c:pt>
                <c:pt idx="13">
                  <c:v>-0.19529503115250918</c:v>
                </c:pt>
                <c:pt idx="14">
                  <c:v>-9.2582902773097248E-2</c:v>
                </c:pt>
                <c:pt idx="15">
                  <c:v>-0.18472721624846145</c:v>
                </c:pt>
                <c:pt idx="16">
                  <c:v>-4.7412754732958966E-2</c:v>
                </c:pt>
                <c:pt idx="17">
                  <c:v>9.4896358486524959E-2</c:v>
                </c:pt>
                <c:pt idx="18">
                  <c:v>-2.7050973587809782E-2</c:v>
                </c:pt>
                <c:pt idx="19" formatCode="0.00%">
                  <c:v>0.155</c:v>
                </c:pt>
                <c:pt idx="20" formatCode="0.00%">
                  <c:v>0.13539999999999999</c:v>
                </c:pt>
                <c:pt idx="21" formatCode="0.00%">
                  <c:v>6.7000000000000004E-2</c:v>
                </c:pt>
                <c:pt idx="22" formatCode="0.00%">
                  <c:v>6.4399999999999999E-2</c:v>
                </c:pt>
                <c:pt idx="23" formatCode="0.00%">
                  <c:v>0.108</c:v>
                </c:pt>
              </c:numCache>
            </c:numRef>
          </c:val>
          <c:smooth val="0"/>
          <c:extLst xmlns:c16r2="http://schemas.microsoft.com/office/drawing/2015/06/chart">
            <c:ext xmlns:c16="http://schemas.microsoft.com/office/drawing/2014/chart" uri="{C3380CC4-5D6E-409C-BE32-E72D297353CC}">
              <c16:uniqueId val="{00000002-112A-49C6-A5A8-B44B754BE38C}"/>
            </c:ext>
          </c:extLst>
        </c:ser>
        <c:ser>
          <c:idx val="3"/>
          <c:order val="3"/>
          <c:tx>
            <c:strRef>
              <c:f>'Chart 36'!$E$1</c:f>
              <c:strCache>
                <c:ptCount val="1"/>
                <c:pt idx="0">
                  <c:v>Current private spending scenario</c:v>
                </c:pt>
              </c:strCache>
            </c:strRef>
          </c:tx>
          <c:spPr>
            <a:ln w="12700" cap="rnd">
              <a:solidFill>
                <a:schemeClr val="tx2"/>
              </a:solidFill>
              <a:round/>
            </a:ln>
            <a:effectLst/>
          </c:spPr>
          <c:marker>
            <c:symbol val="none"/>
          </c:marker>
          <c:cat>
            <c:strRef>
              <c:f>'Chart 36'!$A$2:$A$25</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36'!$E$2:$E$25</c:f>
              <c:numCache>
                <c:formatCode>0.0%</c:formatCode>
                <c:ptCount val="24"/>
                <c:pt idx="0">
                  <c:v>8.0929290280523924E-2</c:v>
                </c:pt>
                <c:pt idx="1">
                  <c:v>0.12931235135384336</c:v>
                </c:pt>
                <c:pt idx="2">
                  <c:v>9.1444138691318524E-2</c:v>
                </c:pt>
                <c:pt idx="3">
                  <c:v>0.17722984127534658</c:v>
                </c:pt>
                <c:pt idx="4">
                  <c:v>7.7716760607873331E-2</c:v>
                </c:pt>
                <c:pt idx="5">
                  <c:v>9.868634198127299E-2</c:v>
                </c:pt>
                <c:pt idx="6">
                  <c:v>5.0245560208075642E-2</c:v>
                </c:pt>
                <c:pt idx="7">
                  <c:v>6.2069684093722925E-2</c:v>
                </c:pt>
                <c:pt idx="8">
                  <c:v>0.15762569677841934</c:v>
                </c:pt>
                <c:pt idx="9">
                  <c:v>9.777515698349476E-2</c:v>
                </c:pt>
                <c:pt idx="10">
                  <c:v>6.5722957380561289E-2</c:v>
                </c:pt>
                <c:pt idx="11">
                  <c:v>9.1584624553947863E-2</c:v>
                </c:pt>
                <c:pt idx="12">
                  <c:v>-7.9604304522085563E-3</c:v>
                </c:pt>
                <c:pt idx="13">
                  <c:v>-0.19529503115250918</c:v>
                </c:pt>
                <c:pt idx="14">
                  <c:v>-9.2582902773097248E-2</c:v>
                </c:pt>
                <c:pt idx="15">
                  <c:v>-0.18472721624846145</c:v>
                </c:pt>
                <c:pt idx="16">
                  <c:v>-4.7412754732958966E-2</c:v>
                </c:pt>
                <c:pt idx="17">
                  <c:v>9.4896358486524959E-2</c:v>
                </c:pt>
                <c:pt idx="18">
                  <c:v>-2.7050973587809782E-2</c:v>
                </c:pt>
                <c:pt idx="19" formatCode="0.00%">
                  <c:v>0.155</c:v>
                </c:pt>
                <c:pt idx="20" formatCode="0.00%">
                  <c:v>0.13539999999999999</c:v>
                </c:pt>
                <c:pt idx="21" formatCode="0.00%">
                  <c:v>6.7000000000000004E-2</c:v>
                </c:pt>
                <c:pt idx="22" formatCode="0.00%">
                  <c:v>6.4399999999999999E-2</c:v>
                </c:pt>
                <c:pt idx="23" formatCode="0.00%">
                  <c:v>4.4400000000000002E-2</c:v>
                </c:pt>
              </c:numCache>
            </c:numRef>
          </c:val>
          <c:smooth val="0"/>
          <c:extLst xmlns:c16r2="http://schemas.microsoft.com/office/drawing/2015/06/chart">
            <c:ext xmlns:c16="http://schemas.microsoft.com/office/drawing/2014/chart" uri="{C3380CC4-5D6E-409C-BE32-E72D297353CC}">
              <c16:uniqueId val="{00000003-112A-49C6-A5A8-B44B754BE38C}"/>
            </c:ext>
          </c:extLst>
        </c:ser>
        <c:dLbls>
          <c:showLegendKey val="0"/>
          <c:showVal val="0"/>
          <c:showCatName val="0"/>
          <c:showSerName val="0"/>
          <c:showPercent val="0"/>
          <c:showBubbleSize val="0"/>
        </c:dLbls>
        <c:marker val="1"/>
        <c:smooth val="0"/>
        <c:axId val="484656248"/>
        <c:axId val="484658600"/>
      </c:lineChart>
      <c:catAx>
        <c:axId val="48465624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4658600"/>
        <c:crosses val="autoZero"/>
        <c:auto val="1"/>
        <c:lblAlgn val="ctr"/>
        <c:lblOffset val="100"/>
        <c:noMultiLvlLbl val="0"/>
      </c:catAx>
      <c:valAx>
        <c:axId val="484658600"/>
        <c:scaling>
          <c:orientation val="minMax"/>
          <c:max val="0.25"/>
          <c:min val="-0.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4656248"/>
        <c:crosses val="autoZero"/>
        <c:crossBetween val="between"/>
        <c:minorUnit val="0.1"/>
      </c:valAx>
      <c:spPr>
        <a:noFill/>
        <a:ln>
          <a:noFill/>
        </a:ln>
        <a:effectLst/>
      </c:spPr>
    </c:plotArea>
    <c:legend>
      <c:legendPos val="b"/>
      <c:layout>
        <c:manualLayout>
          <c:xMode val="edge"/>
          <c:yMode val="edge"/>
          <c:x val="0"/>
          <c:y val="0.71149745223245964"/>
          <c:w val="0.90539587208206673"/>
          <c:h val="0.25699656163017431"/>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68952445904891813"/>
        </c:manualLayout>
      </c:layout>
      <c:barChart>
        <c:barDir val="col"/>
        <c:grouping val="clustered"/>
        <c:varyColors val="0"/>
        <c:ser>
          <c:idx val="1"/>
          <c:order val="1"/>
          <c:tx>
            <c:strRef>
              <c:f>'Chart 37'!$A$3</c:f>
              <c:strCache>
                <c:ptCount val="1"/>
                <c:pt idx="0">
                  <c:v>Real export, y/y growth, %</c:v>
                </c:pt>
              </c:strCache>
            </c:strRef>
          </c:tx>
          <c:invertIfNegative val="0"/>
          <c:cat>
            <c:strRef>
              <c:f>'Chart 37'!$B$1:$Y$1</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37'!$B$3:$Y$3</c:f>
              <c:numCache>
                <c:formatCode>0.0</c:formatCode>
                <c:ptCount val="24"/>
                <c:pt idx="0">
                  <c:v>20.399999999999999</c:v>
                </c:pt>
                <c:pt idx="1">
                  <c:v>16.7</c:v>
                </c:pt>
                <c:pt idx="2">
                  <c:v>21.5</c:v>
                </c:pt>
                <c:pt idx="3">
                  <c:v>18.399999999999999</c:v>
                </c:pt>
                <c:pt idx="4">
                  <c:v>17.100000000000001</c:v>
                </c:pt>
                <c:pt idx="5">
                  <c:v>2.5</c:v>
                </c:pt>
                <c:pt idx="6">
                  <c:v>-0.7</c:v>
                </c:pt>
                <c:pt idx="7">
                  <c:v>4.4000000000000004</c:v>
                </c:pt>
                <c:pt idx="8">
                  <c:v>-3.8623144638741564</c:v>
                </c:pt>
                <c:pt idx="9">
                  <c:v>15.215148856580285</c:v>
                </c:pt>
                <c:pt idx="10">
                  <c:v>22.185396975049514</c:v>
                </c:pt>
                <c:pt idx="11">
                  <c:v>26.547297265269208</c:v>
                </c:pt>
                <c:pt idx="12" formatCode="General">
                  <c:v>-2.1</c:v>
                </c:pt>
                <c:pt idx="13" formatCode="General">
                  <c:v>-33.1</c:v>
                </c:pt>
                <c:pt idx="14" formatCode="General">
                  <c:v>-44.9</c:v>
                </c:pt>
                <c:pt idx="15" formatCode="General">
                  <c:v>-41.6</c:v>
                </c:pt>
                <c:pt idx="16">
                  <c:v>-20.042435742379425</c:v>
                </c:pt>
                <c:pt idx="17">
                  <c:v>30.474934207312231</c:v>
                </c:pt>
                <c:pt idx="18">
                  <c:v>30.566087873246545</c:v>
                </c:pt>
                <c:pt idx="19">
                  <c:v>29.939299019159961</c:v>
                </c:pt>
                <c:pt idx="20">
                  <c:v>25.588066856583254</c:v>
                </c:pt>
                <c:pt idx="21">
                  <c:v>38.014218092728129</c:v>
                </c:pt>
                <c:pt idx="22">
                  <c:v>72.919937519287686</c:v>
                </c:pt>
                <c:pt idx="23">
                  <c:v>68.760804206348041</c:v>
                </c:pt>
              </c:numCache>
            </c:numRef>
          </c:val>
          <c:extLst xmlns:c16r2="http://schemas.microsoft.com/office/drawing/2015/06/chart">
            <c:ext xmlns:c16="http://schemas.microsoft.com/office/drawing/2014/chart" uri="{C3380CC4-5D6E-409C-BE32-E72D297353CC}">
              <c16:uniqueId val="{00000000-112A-49C6-A5A8-B44B754BE38C}"/>
            </c:ext>
          </c:extLst>
        </c:ser>
        <c:ser>
          <c:idx val="2"/>
          <c:order val="2"/>
          <c:tx>
            <c:strRef>
              <c:f>'Chart 37'!$A$4</c:f>
              <c:strCache>
                <c:ptCount val="1"/>
                <c:pt idx="0">
                  <c:v>Real import, y/y growth, %</c:v>
                </c:pt>
              </c:strCache>
            </c:strRef>
          </c:tx>
          <c:invertIfNegative val="0"/>
          <c:cat>
            <c:strRef>
              <c:f>'Chart 37'!$B$1:$Y$1</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37'!$B$4:$Y$4</c:f>
              <c:numCache>
                <c:formatCode>0.0</c:formatCode>
                <c:ptCount val="24"/>
                <c:pt idx="0">
                  <c:v>19.7</c:v>
                </c:pt>
                <c:pt idx="1">
                  <c:v>16.899999999999999</c:v>
                </c:pt>
                <c:pt idx="2">
                  <c:v>24.1</c:v>
                </c:pt>
                <c:pt idx="3">
                  <c:v>33.9</c:v>
                </c:pt>
                <c:pt idx="4">
                  <c:v>29.3</c:v>
                </c:pt>
                <c:pt idx="5">
                  <c:v>20.7</c:v>
                </c:pt>
                <c:pt idx="6">
                  <c:v>9.6</c:v>
                </c:pt>
                <c:pt idx="7">
                  <c:v>2.5</c:v>
                </c:pt>
                <c:pt idx="8">
                  <c:v>4.885936439356442E-2</c:v>
                </c:pt>
                <c:pt idx="9">
                  <c:v>4.6014915669328644</c:v>
                </c:pt>
                <c:pt idx="10">
                  <c:v>12.782216599571555</c:v>
                </c:pt>
                <c:pt idx="11">
                  <c:v>24.054564285510537</c:v>
                </c:pt>
                <c:pt idx="12" formatCode="General">
                  <c:v>-6.8</c:v>
                </c:pt>
                <c:pt idx="13" formatCode="General">
                  <c:v>-33.700000000000003</c:v>
                </c:pt>
                <c:pt idx="14" formatCode="General">
                  <c:v>-32.799999999999997</c:v>
                </c:pt>
                <c:pt idx="15" formatCode="General">
                  <c:v>-43</c:v>
                </c:pt>
                <c:pt idx="16">
                  <c:v>-18.473844898607311</c:v>
                </c:pt>
                <c:pt idx="17">
                  <c:v>27.952226321771164</c:v>
                </c:pt>
                <c:pt idx="18">
                  <c:v>13.353953407316908</c:v>
                </c:pt>
                <c:pt idx="19">
                  <c:v>30.407736255774523</c:v>
                </c:pt>
                <c:pt idx="20">
                  <c:v>26.293974441724629</c:v>
                </c:pt>
                <c:pt idx="21">
                  <c:v>24.98798868637104</c:v>
                </c:pt>
                <c:pt idx="22">
                  <c:v>45.528825296014304</c:v>
                </c:pt>
                <c:pt idx="23">
                  <c:v>34.990861270758728</c:v>
                </c:pt>
              </c:numCache>
            </c:numRef>
          </c:val>
          <c:extLst xmlns:c16r2="http://schemas.microsoft.com/office/drawing/2015/06/chart">
            <c:ext xmlns:c16="http://schemas.microsoft.com/office/drawing/2014/chart" uri="{C3380CC4-5D6E-409C-BE32-E72D297353CC}">
              <c16:uniqueId val="{00000002-112A-49C6-A5A8-B44B754BE38C}"/>
            </c:ext>
          </c:extLst>
        </c:ser>
        <c:dLbls>
          <c:showLegendKey val="0"/>
          <c:showVal val="0"/>
          <c:showCatName val="0"/>
          <c:showSerName val="0"/>
          <c:showPercent val="0"/>
          <c:showBubbleSize val="0"/>
        </c:dLbls>
        <c:gapWidth val="219"/>
        <c:axId val="484658992"/>
        <c:axId val="484660168"/>
      </c:barChart>
      <c:lineChart>
        <c:grouping val="standard"/>
        <c:varyColors val="0"/>
        <c:ser>
          <c:idx val="0"/>
          <c:order val="0"/>
          <c:tx>
            <c:strRef>
              <c:f>'Chart 37'!$A$2</c:f>
              <c:strCache>
                <c:ptCount val="1"/>
                <c:pt idx="0">
                  <c:v>Net export, right-hand scale</c:v>
                </c:pt>
              </c:strCache>
            </c:strRef>
          </c:tx>
          <c:marker>
            <c:symbol val="none"/>
          </c:marker>
          <c:cat>
            <c:strRef>
              <c:f>'Chart 37'!$B$1:$Y$1</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37'!$B$2:$Y$2</c:f>
              <c:numCache>
                <c:formatCode>0.0</c:formatCode>
                <c:ptCount val="24"/>
                <c:pt idx="0">
                  <c:v>-17.8</c:v>
                </c:pt>
                <c:pt idx="1">
                  <c:v>-17.7</c:v>
                </c:pt>
                <c:pt idx="2">
                  <c:v>-50.9</c:v>
                </c:pt>
                <c:pt idx="3">
                  <c:v>-67.3</c:v>
                </c:pt>
                <c:pt idx="4">
                  <c:v>-90.5</c:v>
                </c:pt>
                <c:pt idx="5">
                  <c:v>-96.5</c:v>
                </c:pt>
                <c:pt idx="6">
                  <c:v>-71.900000000000006</c:v>
                </c:pt>
                <c:pt idx="7">
                  <c:v>-2.8</c:v>
                </c:pt>
                <c:pt idx="8">
                  <c:v>-12.349051844305862</c:v>
                </c:pt>
                <c:pt idx="9">
                  <c:v>20.42405882778236</c:v>
                </c:pt>
                <c:pt idx="10">
                  <c:v>32.045164064896113</c:v>
                </c:pt>
                <c:pt idx="11">
                  <c:v>-21.667846689561344</c:v>
                </c:pt>
                <c:pt idx="12" formatCode="General">
                  <c:v>19.81885388202501</c:v>
                </c:pt>
                <c:pt idx="13" formatCode="General">
                  <c:v>35.328025883200596</c:v>
                </c:pt>
                <c:pt idx="14" formatCode="General">
                  <c:v>-58.79237361471408</c:v>
                </c:pt>
                <c:pt idx="15" formatCode="General">
                  <c:v>47.760318404586386</c:v>
                </c:pt>
                <c:pt idx="16">
                  <c:v>13.923537348489702</c:v>
                </c:pt>
                <c:pt idx="17">
                  <c:v>-16.880539606333173</c:v>
                </c:pt>
                <c:pt idx="18">
                  <c:v>31.935423286036951</c:v>
                </c:pt>
                <c:pt idx="19">
                  <c:v>-33.26838494834189</c:v>
                </c:pt>
                <c:pt idx="20">
                  <c:v>-28.680507654772839</c:v>
                </c:pt>
                <c:pt idx="21">
                  <c:v>43.645971598720514</c:v>
                </c:pt>
                <c:pt idx="22">
                  <c:v>137.13355131128208</c:v>
                </c:pt>
                <c:pt idx="23">
                  <c:v>51.869290593398347</c:v>
                </c:pt>
              </c:numCache>
            </c:numRef>
          </c:val>
          <c:smooth val="0"/>
          <c:extLst xmlns:c16r2="http://schemas.microsoft.com/office/drawing/2015/06/char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marker val="1"/>
        <c:smooth val="0"/>
        <c:axId val="484658992"/>
        <c:axId val="484660168"/>
      </c:lineChart>
      <c:catAx>
        <c:axId val="48465899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4660168"/>
        <c:crosses val="autoZero"/>
        <c:auto val="1"/>
        <c:lblAlgn val="ctr"/>
        <c:lblOffset val="100"/>
        <c:noMultiLvlLbl val="0"/>
      </c:catAx>
      <c:valAx>
        <c:axId val="484660168"/>
        <c:scaling>
          <c:orientation val="minMax"/>
          <c:max val="150"/>
          <c:min val="-15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4658992"/>
        <c:crosses val="autoZero"/>
        <c:crossBetween val="between"/>
        <c:minorUnit val="0.1"/>
      </c:valAx>
      <c:spPr>
        <a:noFill/>
        <a:ln>
          <a:noFill/>
        </a:ln>
        <a:effectLst/>
      </c:spPr>
    </c:plotArea>
    <c:legend>
      <c:legendPos val="b"/>
      <c:layout>
        <c:manualLayout>
          <c:xMode val="edge"/>
          <c:yMode val="edge"/>
          <c:x val="0"/>
          <c:y val="0.85847893029119393"/>
          <c:w val="0.98045977011494256"/>
          <c:h val="0.11206935747204828"/>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69825591941169962"/>
        </c:manualLayout>
      </c:layout>
      <c:barChart>
        <c:barDir val="col"/>
        <c:grouping val="clustered"/>
        <c:varyColors val="0"/>
        <c:ser>
          <c:idx val="1"/>
          <c:order val="1"/>
          <c:tx>
            <c:strRef>
              <c:f>'Chart 38'!$A$3</c:f>
              <c:strCache>
                <c:ptCount val="1"/>
                <c:pt idx="0">
                  <c:v>Expenditures impulse</c:v>
                </c:pt>
              </c:strCache>
            </c:strRef>
          </c:tx>
          <c:invertIfNegative val="0"/>
          <c:cat>
            <c:strRef>
              <c:f>'Chart 38'!$B$1:$AC$1</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38'!$B$3:$AC$3</c:f>
              <c:numCache>
                <c:formatCode>0.0</c:formatCode>
                <c:ptCount val="24"/>
                <c:pt idx="0">
                  <c:v>-1.68554363</c:v>
                </c:pt>
                <c:pt idx="1">
                  <c:v>-0.64460600000000001</c:v>
                </c:pt>
                <c:pt idx="2">
                  <c:v>-0.34260812600000001</c:v>
                </c:pt>
                <c:pt idx="3">
                  <c:v>-0.599998963</c:v>
                </c:pt>
                <c:pt idx="4">
                  <c:v>-1.66275548</c:v>
                </c:pt>
                <c:pt idx="5">
                  <c:v>-0.62695711200000004</c:v>
                </c:pt>
                <c:pt idx="6">
                  <c:v>0.19133486499999999</c:v>
                </c:pt>
                <c:pt idx="7">
                  <c:v>2.3536231299999999</c:v>
                </c:pt>
                <c:pt idx="8">
                  <c:v>-3.8934744399999999</c:v>
                </c:pt>
                <c:pt idx="9">
                  <c:v>2.58570578E-2</c:v>
                </c:pt>
                <c:pt idx="10">
                  <c:v>3.6378928199999998</c:v>
                </c:pt>
                <c:pt idx="11">
                  <c:v>1.58190875</c:v>
                </c:pt>
                <c:pt idx="12">
                  <c:v>-1.2324999999999999</c:v>
                </c:pt>
                <c:pt idx="13">
                  <c:v>5.5823999999999998</c:v>
                </c:pt>
                <c:pt idx="14">
                  <c:v>-0.78598999999999997</c:v>
                </c:pt>
                <c:pt idx="15">
                  <c:v>0.14197000000000001</c:v>
                </c:pt>
                <c:pt idx="16">
                  <c:v>0.66626746999999997</c:v>
                </c:pt>
                <c:pt idx="17">
                  <c:v>0.115830868</c:v>
                </c:pt>
                <c:pt idx="18">
                  <c:v>-2.0309903199999999</c:v>
                </c:pt>
                <c:pt idx="19">
                  <c:v>0.30104903599999999</c:v>
                </c:pt>
                <c:pt idx="20">
                  <c:v>-0.26</c:v>
                </c:pt>
                <c:pt idx="21" formatCode="General">
                  <c:v>-0.95</c:v>
                </c:pt>
                <c:pt idx="22" formatCode="General">
                  <c:v>0.13</c:v>
                </c:pt>
                <c:pt idx="23" formatCode="General">
                  <c:v>0.35</c:v>
                </c:pt>
              </c:numCache>
            </c:numRef>
          </c:val>
          <c:extLst xmlns:c16r2="http://schemas.microsoft.com/office/drawing/2015/06/chart">
            <c:ext xmlns:c16="http://schemas.microsoft.com/office/drawing/2014/chart" uri="{C3380CC4-5D6E-409C-BE32-E72D297353CC}">
              <c16:uniqueId val="{00000000-112A-49C6-A5A8-B44B754BE38C}"/>
            </c:ext>
          </c:extLst>
        </c:ser>
        <c:ser>
          <c:idx val="2"/>
          <c:order val="2"/>
          <c:tx>
            <c:strRef>
              <c:f>'Chart 38'!$A$4</c:f>
              <c:strCache>
                <c:ptCount val="1"/>
                <c:pt idx="0">
                  <c:v>Fiscal impulse</c:v>
                </c:pt>
              </c:strCache>
            </c:strRef>
          </c:tx>
          <c:invertIfNegative val="0"/>
          <c:cat>
            <c:strRef>
              <c:f>'Chart 38'!$B$1:$AC$1</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38'!$B$4:$AC$4</c:f>
              <c:numCache>
                <c:formatCode>0.0</c:formatCode>
                <c:ptCount val="24"/>
                <c:pt idx="0">
                  <c:v>-2.041505575</c:v>
                </c:pt>
                <c:pt idx="1">
                  <c:v>0.24464289900000002</c:v>
                </c:pt>
                <c:pt idx="2">
                  <c:v>-6.9562948000000013E-2</c:v>
                </c:pt>
                <c:pt idx="3">
                  <c:v>-0.68564955809999995</c:v>
                </c:pt>
                <c:pt idx="4">
                  <c:v>-1.6977789326999999</c:v>
                </c:pt>
                <c:pt idx="5">
                  <c:v>-0.44252076900000004</c:v>
                </c:pt>
                <c:pt idx="6">
                  <c:v>-0.80570133900000007</c:v>
                </c:pt>
                <c:pt idx="7">
                  <c:v>0.38145558999999984</c:v>
                </c:pt>
                <c:pt idx="8">
                  <c:v>-0.96211805999999989</c:v>
                </c:pt>
                <c:pt idx="9">
                  <c:v>-2.0466100022</c:v>
                </c:pt>
                <c:pt idx="10">
                  <c:v>3.0918675950000001</c:v>
                </c:pt>
                <c:pt idx="11">
                  <c:v>1.4856515434999999</c:v>
                </c:pt>
                <c:pt idx="12">
                  <c:v>-0.67096999999999996</c:v>
                </c:pt>
                <c:pt idx="13">
                  <c:v>4.2487000000000004</c:v>
                </c:pt>
                <c:pt idx="14">
                  <c:v>-0.23311999999999999</c:v>
                </c:pt>
                <c:pt idx="15">
                  <c:v>-0.16220000000000001</c:v>
                </c:pt>
                <c:pt idx="16">
                  <c:v>0.99302122599999998</c:v>
                </c:pt>
                <c:pt idx="17">
                  <c:v>-4.7091673100000002E-2</c:v>
                </c:pt>
                <c:pt idx="18">
                  <c:v>-1.8751166399999999</c:v>
                </c:pt>
                <c:pt idx="19">
                  <c:v>0.208772073</c:v>
                </c:pt>
                <c:pt idx="20">
                  <c:v>-0.16800000000000001</c:v>
                </c:pt>
                <c:pt idx="21" formatCode="General">
                  <c:v>-0.8</c:v>
                </c:pt>
                <c:pt idx="22">
                  <c:v>0.20400000000000001</c:v>
                </c:pt>
                <c:pt idx="23" formatCode="General">
                  <c:v>0.44</c:v>
                </c:pt>
              </c:numCache>
            </c:numRef>
          </c:val>
          <c:extLst xmlns:c16r2="http://schemas.microsoft.com/office/drawing/2015/06/chart">
            <c:ext xmlns:c16="http://schemas.microsoft.com/office/drawing/2014/chart" uri="{C3380CC4-5D6E-409C-BE32-E72D297353CC}">
              <c16:uniqueId val="{00000002-112A-49C6-A5A8-B44B754BE38C}"/>
            </c:ext>
          </c:extLst>
        </c:ser>
        <c:dLbls>
          <c:showLegendKey val="0"/>
          <c:showVal val="0"/>
          <c:showCatName val="0"/>
          <c:showSerName val="0"/>
          <c:showPercent val="0"/>
          <c:showBubbleSize val="0"/>
        </c:dLbls>
        <c:gapWidth val="219"/>
        <c:axId val="484666832"/>
        <c:axId val="484667224"/>
      </c:barChart>
      <c:lineChart>
        <c:grouping val="standard"/>
        <c:varyColors val="0"/>
        <c:ser>
          <c:idx val="0"/>
          <c:order val="0"/>
          <c:tx>
            <c:strRef>
              <c:f>'Chart 38'!$A$2</c:f>
              <c:strCache>
                <c:ptCount val="1"/>
                <c:pt idx="0">
                  <c:v>Revenues impulse</c:v>
                </c:pt>
              </c:strCache>
            </c:strRef>
          </c:tx>
          <c:marker>
            <c:symbol val="none"/>
          </c:marker>
          <c:cat>
            <c:strRef>
              <c:f>'Chart 38'!$B$1:$AC$1</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38'!$B$2:$AC$2</c:f>
              <c:numCache>
                <c:formatCode>0.0</c:formatCode>
                <c:ptCount val="24"/>
                <c:pt idx="0">
                  <c:v>-0.355961945</c:v>
                </c:pt>
                <c:pt idx="1">
                  <c:v>0.88924889900000004</c:v>
                </c:pt>
                <c:pt idx="2">
                  <c:v>0.273045178</c:v>
                </c:pt>
                <c:pt idx="3">
                  <c:v>-8.5650595100000004E-2</c:v>
                </c:pt>
                <c:pt idx="4">
                  <c:v>-3.5023452699999999E-2</c:v>
                </c:pt>
                <c:pt idx="5">
                  <c:v>0.184436343</c:v>
                </c:pt>
                <c:pt idx="6">
                  <c:v>-0.99703620400000004</c:v>
                </c:pt>
                <c:pt idx="7">
                  <c:v>-1.9721675400000001</c:v>
                </c:pt>
                <c:pt idx="8">
                  <c:v>2.93135638</c:v>
                </c:pt>
                <c:pt idx="9">
                  <c:v>-2.0724670600000001</c:v>
                </c:pt>
                <c:pt idx="10">
                  <c:v>-0.54602522499999995</c:v>
                </c:pt>
                <c:pt idx="11">
                  <c:v>-9.6257206499999998E-2</c:v>
                </c:pt>
                <c:pt idx="12">
                  <c:v>0.78747</c:v>
                </c:pt>
                <c:pt idx="13">
                  <c:v>-0.54305999999999999</c:v>
                </c:pt>
                <c:pt idx="14">
                  <c:v>0.98916999999999999</c:v>
                </c:pt>
                <c:pt idx="15">
                  <c:v>-0.68944000000000005</c:v>
                </c:pt>
                <c:pt idx="16">
                  <c:v>1.1500181300000001</c:v>
                </c:pt>
                <c:pt idx="17">
                  <c:v>-0.34939091799999999</c:v>
                </c:pt>
                <c:pt idx="18">
                  <c:v>-0.62581094400000004</c:v>
                </c:pt>
                <c:pt idx="19">
                  <c:v>-8.0167889500000006E-2</c:v>
                </c:pt>
                <c:pt idx="20">
                  <c:v>0.1</c:v>
                </c:pt>
                <c:pt idx="21" formatCode="General">
                  <c:v>-0.1</c:v>
                </c:pt>
                <c:pt idx="22">
                  <c:v>0.25</c:v>
                </c:pt>
                <c:pt idx="23" formatCode="General">
                  <c:v>0.4</c:v>
                </c:pt>
              </c:numCache>
            </c:numRef>
          </c:val>
          <c:smooth val="0"/>
          <c:extLst xmlns:c16r2="http://schemas.microsoft.com/office/drawing/2015/06/char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marker val="1"/>
        <c:smooth val="0"/>
        <c:axId val="484666832"/>
        <c:axId val="484667224"/>
      </c:lineChart>
      <c:catAx>
        <c:axId val="48466683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4667224"/>
        <c:crosses val="autoZero"/>
        <c:auto val="1"/>
        <c:lblAlgn val="ctr"/>
        <c:lblOffset val="100"/>
        <c:noMultiLvlLbl val="0"/>
      </c:catAx>
      <c:valAx>
        <c:axId val="484667224"/>
        <c:scaling>
          <c:orientation val="minMax"/>
          <c:max val="6"/>
          <c:min val="-4"/>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4666832"/>
        <c:crosses val="autoZero"/>
        <c:crossBetween val="between"/>
        <c:minorUnit val="0.1"/>
      </c:valAx>
      <c:spPr>
        <a:noFill/>
        <a:ln>
          <a:noFill/>
        </a:ln>
        <a:effectLst/>
      </c:spPr>
    </c:plotArea>
    <c:legend>
      <c:legendPos val="b"/>
      <c:layout>
        <c:manualLayout>
          <c:xMode val="edge"/>
          <c:yMode val="edge"/>
          <c:x val="7.4221354126444303E-2"/>
          <c:y val="0.88971498156753637"/>
          <c:w val="0.91231892324489305"/>
          <c:h val="0.10975332774443088"/>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359791719583439"/>
          <c:y val="6.0360140193600691E-2"/>
          <c:w val="0.83064334419926011"/>
          <c:h val="0.57969548341743304"/>
        </c:manualLayout>
      </c:layout>
      <c:barChart>
        <c:barDir val="col"/>
        <c:grouping val="clustered"/>
        <c:varyColors val="0"/>
        <c:ser>
          <c:idx val="0"/>
          <c:order val="0"/>
          <c:tx>
            <c:strRef>
              <c:f>'Chart 39'!$A$2</c:f>
              <c:strCache>
                <c:ptCount val="1"/>
                <c:pt idx="0">
                  <c:v>Consolidated budget revenues and grants</c:v>
                </c:pt>
              </c:strCache>
            </c:strRef>
          </c:tx>
          <c:spPr>
            <a:solidFill>
              <a:srgbClr val="4BACC6">
                <a:lumMod val="75000"/>
              </a:srgbClr>
            </a:solidFill>
            <a:ln w="12133">
              <a:noFill/>
              <a:prstDash val="solid"/>
            </a:ln>
          </c:spPr>
          <c:invertIfNegative val="0"/>
          <c:cat>
            <c:strRef>
              <c:f>'Chart 39'!$B$1:$Q$1</c:f>
              <c:strCache>
                <c:ptCount val="16"/>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strCache>
            </c:strRef>
          </c:cat>
          <c:val>
            <c:numRef>
              <c:f>'Chart 39'!$B$2:$Q$2</c:f>
              <c:numCache>
                <c:formatCode>0.0</c:formatCode>
                <c:ptCount val="16"/>
                <c:pt idx="0">
                  <c:v>330.9</c:v>
                </c:pt>
                <c:pt idx="1">
                  <c:v>448.80000000000007</c:v>
                </c:pt>
                <c:pt idx="2">
                  <c:v>401.09999999999991</c:v>
                </c:pt>
                <c:pt idx="3">
                  <c:v>427.8</c:v>
                </c:pt>
                <c:pt idx="4">
                  <c:v>381.9</c:v>
                </c:pt>
                <c:pt idx="5">
                  <c:v>353.80000000000007</c:v>
                </c:pt>
                <c:pt idx="6">
                  <c:v>370.59999999999991</c:v>
                </c:pt>
                <c:pt idx="7">
                  <c:v>502.2</c:v>
                </c:pt>
                <c:pt idx="8">
                  <c:v>362.1</c:v>
                </c:pt>
                <c:pt idx="9">
                  <c:v>453</c:v>
                </c:pt>
                <c:pt idx="10">
                  <c:v>423.9</c:v>
                </c:pt>
                <c:pt idx="11">
                  <c:v>505.20000000000016</c:v>
                </c:pt>
                <c:pt idx="12">
                  <c:v>440.5</c:v>
                </c:pt>
                <c:pt idx="13" formatCode="General">
                  <c:v>572.29999999999995</c:v>
                </c:pt>
                <c:pt idx="14" formatCode="General">
                  <c:v>532.5</c:v>
                </c:pt>
                <c:pt idx="15" formatCode="General">
                  <c:v>587.62709999999993</c:v>
                </c:pt>
              </c:numCache>
            </c:numRef>
          </c:val>
          <c:extLst xmlns:c16r2="http://schemas.microsoft.com/office/drawing/2015/06/chart">
            <c:ext xmlns:c16="http://schemas.microsoft.com/office/drawing/2014/chart" uri="{C3380CC4-5D6E-409C-BE32-E72D297353CC}">
              <c16:uniqueId val="{00000000-6158-42FF-BE31-06BB4BEC61A3}"/>
            </c:ext>
          </c:extLst>
        </c:ser>
        <c:ser>
          <c:idx val="1"/>
          <c:order val="1"/>
          <c:tx>
            <c:strRef>
              <c:f>'Chart 39'!$A$3</c:f>
              <c:strCache>
                <c:ptCount val="1"/>
                <c:pt idx="0">
                  <c:v>Consolidated budget expenditures</c:v>
                </c:pt>
              </c:strCache>
            </c:strRef>
          </c:tx>
          <c:spPr>
            <a:solidFill>
              <a:srgbClr val="F79646">
                <a:lumMod val="75000"/>
              </a:srgbClr>
            </a:solidFill>
            <a:ln w="12133">
              <a:noFill/>
              <a:prstDash val="solid"/>
            </a:ln>
          </c:spPr>
          <c:invertIfNegative val="0"/>
          <c:cat>
            <c:strRef>
              <c:f>'Chart 39'!$B$1:$Q$1</c:f>
              <c:strCache>
                <c:ptCount val="16"/>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strCache>
            </c:strRef>
          </c:cat>
          <c:val>
            <c:numRef>
              <c:f>'Chart 39'!$B$3:$Q$3</c:f>
              <c:numCache>
                <c:formatCode>0.0</c:formatCode>
                <c:ptCount val="16"/>
                <c:pt idx="0">
                  <c:v>290.5</c:v>
                </c:pt>
                <c:pt idx="1">
                  <c:v>355.6</c:v>
                </c:pt>
                <c:pt idx="2">
                  <c:v>425.80000000000007</c:v>
                </c:pt>
                <c:pt idx="3">
                  <c:v>589</c:v>
                </c:pt>
                <c:pt idx="4">
                  <c:v>335.6</c:v>
                </c:pt>
                <c:pt idx="5">
                  <c:v>437.5</c:v>
                </c:pt>
                <c:pt idx="6">
                  <c:v>473.6</c:v>
                </c:pt>
                <c:pt idx="7">
                  <c:v>678</c:v>
                </c:pt>
                <c:pt idx="8">
                  <c:v>412.7</c:v>
                </c:pt>
                <c:pt idx="9">
                  <c:v>473.59999999999997</c:v>
                </c:pt>
                <c:pt idx="10">
                  <c:v>496.7000000000001</c:v>
                </c:pt>
                <c:pt idx="11">
                  <c:v>662.7</c:v>
                </c:pt>
                <c:pt idx="12">
                  <c:v>400.5</c:v>
                </c:pt>
                <c:pt idx="13" formatCode="General">
                  <c:v>527</c:v>
                </c:pt>
                <c:pt idx="14" formatCode="General">
                  <c:v>560.6</c:v>
                </c:pt>
                <c:pt idx="15" formatCode="General">
                  <c:v>834.26110000000017</c:v>
                </c:pt>
              </c:numCache>
            </c:numRef>
          </c:val>
          <c:extLst xmlns:c16r2="http://schemas.microsoft.com/office/drawing/2015/06/chart">
            <c:ext xmlns:c16="http://schemas.microsoft.com/office/drawing/2014/chart" uri="{C3380CC4-5D6E-409C-BE32-E72D297353CC}">
              <c16:uniqueId val="{00000001-6158-42FF-BE31-06BB4BEC61A3}"/>
            </c:ext>
          </c:extLst>
        </c:ser>
        <c:ser>
          <c:idx val="2"/>
          <c:order val="2"/>
          <c:tx>
            <c:strRef>
              <c:f>'Chart 39'!$A$4</c:f>
              <c:strCache>
                <c:ptCount val="1"/>
                <c:pt idx="0">
                  <c:v>Budget deficit (- means deficit, + means surplus)</c:v>
                </c:pt>
              </c:strCache>
            </c:strRef>
          </c:tx>
          <c:spPr>
            <a:solidFill>
              <a:srgbClr val="8064A2">
                <a:lumMod val="75000"/>
              </a:srgbClr>
            </a:solidFill>
            <a:ln w="12133">
              <a:noFill/>
              <a:prstDash val="solid"/>
            </a:ln>
          </c:spPr>
          <c:invertIfNegative val="0"/>
          <c:cat>
            <c:strRef>
              <c:f>'Chart 39'!$B$1:$Q$1</c:f>
              <c:strCache>
                <c:ptCount val="16"/>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strCache>
            </c:strRef>
          </c:cat>
          <c:val>
            <c:numRef>
              <c:f>'Chart 39'!$B$4:$Q$4</c:f>
              <c:numCache>
                <c:formatCode>0.0</c:formatCode>
                <c:ptCount val="16"/>
                <c:pt idx="0">
                  <c:v>40.399999999999977</c:v>
                </c:pt>
                <c:pt idx="1">
                  <c:v>93.200000000000045</c:v>
                </c:pt>
                <c:pt idx="2">
                  <c:v>-24.700000000000159</c:v>
                </c:pt>
                <c:pt idx="3">
                  <c:v>-161.19999999999999</c:v>
                </c:pt>
                <c:pt idx="4">
                  <c:v>46.299999999999955</c:v>
                </c:pt>
                <c:pt idx="5">
                  <c:v>-83.699999999999932</c:v>
                </c:pt>
                <c:pt idx="6">
                  <c:v>-103.00000000000011</c:v>
                </c:pt>
                <c:pt idx="7">
                  <c:v>-175.8</c:v>
                </c:pt>
                <c:pt idx="8">
                  <c:v>-50.599999999999966</c:v>
                </c:pt>
                <c:pt idx="9">
                  <c:v>-20.599999999999966</c:v>
                </c:pt>
                <c:pt idx="10">
                  <c:v>-72.800000000000125</c:v>
                </c:pt>
                <c:pt idx="11">
                  <c:v>-157.49999999999989</c:v>
                </c:pt>
                <c:pt idx="12">
                  <c:v>40</c:v>
                </c:pt>
                <c:pt idx="13" formatCode="General">
                  <c:v>45.3</c:v>
                </c:pt>
                <c:pt idx="14" formatCode="General">
                  <c:v>-28.1</c:v>
                </c:pt>
                <c:pt idx="15" formatCode="General">
                  <c:v>-246.63400000000024</c:v>
                </c:pt>
              </c:numCache>
            </c:numRef>
          </c:val>
          <c:extLst xmlns:c16r2="http://schemas.microsoft.com/office/drawing/2015/06/chart">
            <c:ext xmlns:c16="http://schemas.microsoft.com/office/drawing/2014/chart" uri="{C3380CC4-5D6E-409C-BE32-E72D297353CC}">
              <c16:uniqueId val="{00000002-6158-42FF-BE31-06BB4BEC61A3}"/>
            </c:ext>
          </c:extLst>
        </c:ser>
        <c:dLbls>
          <c:showLegendKey val="0"/>
          <c:showVal val="0"/>
          <c:showCatName val="0"/>
          <c:showSerName val="0"/>
          <c:showPercent val="0"/>
          <c:showBubbleSize val="0"/>
        </c:dLbls>
        <c:gapWidth val="75"/>
        <c:overlap val="-50"/>
        <c:axId val="484662520"/>
        <c:axId val="484662912"/>
      </c:barChart>
      <c:catAx>
        <c:axId val="484662520"/>
        <c:scaling>
          <c:orientation val="minMax"/>
        </c:scaling>
        <c:delete val="0"/>
        <c:axPos val="b"/>
        <c:numFmt formatCode="General" sourceLinked="1"/>
        <c:majorTickMark val="out"/>
        <c:minorTickMark val="none"/>
        <c:tickLblPos val="low"/>
        <c:spPr>
          <a:ln w="9101">
            <a:solidFill>
              <a:sysClr val="windowText" lastClr="000000"/>
            </a:solidFill>
          </a:ln>
        </c:spPr>
        <c:txPr>
          <a:bodyPr rot="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484662912"/>
        <c:crosses val="autoZero"/>
        <c:auto val="1"/>
        <c:lblAlgn val="ctr"/>
        <c:lblOffset val="100"/>
        <c:noMultiLvlLbl val="0"/>
      </c:catAx>
      <c:valAx>
        <c:axId val="484662912"/>
        <c:scaling>
          <c:orientation val="minMax"/>
        </c:scaling>
        <c:delete val="0"/>
        <c:axPos val="l"/>
        <c:numFmt formatCode="0" sourceLinked="0"/>
        <c:majorTickMark val="out"/>
        <c:minorTickMark val="none"/>
        <c:tickLblPos val="nextTo"/>
        <c:spPr>
          <a:noFill/>
          <a:ln>
            <a:solidFill>
              <a:sysClr val="windowText" lastClr="000000"/>
            </a:solidFill>
          </a:ln>
        </c:spPr>
        <c:txPr>
          <a:bodyPr rot="0" vert="horz"/>
          <a:lstStyle/>
          <a:p>
            <a:pPr>
              <a:defRPr sz="600" b="0" i="0" u="none" strike="noStrike" baseline="0">
                <a:solidFill>
                  <a:srgbClr val="000000"/>
                </a:solidFill>
                <a:latin typeface="GHEA Grapalat" pitchFamily="50" charset="0"/>
                <a:ea typeface="Arial"/>
                <a:cs typeface="Arial"/>
              </a:defRPr>
            </a:pPr>
            <a:endParaRPr lang="en-US"/>
          </a:p>
        </c:txPr>
        <c:crossAx val="484662520"/>
        <c:crosses val="autoZero"/>
        <c:crossBetween val="between"/>
      </c:valAx>
      <c:spPr>
        <a:noFill/>
        <a:ln w="25400">
          <a:noFill/>
        </a:ln>
      </c:spPr>
    </c:plotArea>
    <c:legend>
      <c:legendPos val="b"/>
      <c:layout>
        <c:manualLayout>
          <c:xMode val="edge"/>
          <c:yMode val="edge"/>
          <c:x val="0"/>
          <c:y val="0.73617712923499246"/>
          <c:w val="0.79085161607823207"/>
          <c:h val="0.26315429437122057"/>
        </c:manualLayout>
      </c:layout>
      <c:overlay val="0"/>
      <c:spPr>
        <a:noFill/>
        <a:ln w="3137">
          <a:noFill/>
          <a:prstDash val="solid"/>
        </a:ln>
        <a:effectLst>
          <a:outerShdw sx="1000" sy="1000" algn="br">
            <a:srgbClr val="000000"/>
          </a:outerShdw>
        </a:effectLst>
      </c:spPr>
      <c:txPr>
        <a:bodyPr/>
        <a:lstStyle/>
        <a:p>
          <a:pPr rtl="0">
            <a:defRPr sz="800" b="0" i="1" u="none" strike="noStrike" baseline="-14000">
              <a:solidFill>
                <a:srgbClr val="000000"/>
              </a:solidFill>
              <a:latin typeface="GHEA Grapalat" pitchFamily="50" charset="0"/>
              <a:ea typeface="Arial Armenian"/>
              <a:cs typeface="Arial Armenian"/>
            </a:defRPr>
          </a:pPr>
          <a:endParaRPr lang="en-US"/>
        </a:p>
      </c:txPr>
    </c:legend>
    <c:plotVisOnly val="1"/>
    <c:dispBlanksAs val="gap"/>
    <c:showDLblsOverMax val="0"/>
  </c:chart>
  <c:spPr>
    <a:noFill/>
    <a:ln>
      <a:noFill/>
    </a:ln>
  </c:spPr>
  <c:txPr>
    <a:bodyPr/>
    <a:lstStyle/>
    <a:p>
      <a:pPr>
        <a:defRPr sz="83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4.4139303482587072E-2"/>
          <c:w val="0.89292055360549816"/>
          <c:h val="0.58163471637917963"/>
        </c:manualLayout>
      </c:layout>
      <c:barChart>
        <c:barDir val="col"/>
        <c:grouping val="clustered"/>
        <c:varyColors val="0"/>
        <c:ser>
          <c:idx val="2"/>
          <c:order val="2"/>
          <c:tx>
            <c:strRef>
              <c:f>'Chart 4 '!$D$1</c:f>
              <c:strCache>
                <c:ptCount val="1"/>
                <c:pt idx="0">
                  <c:v>Variance, right-hand scale</c:v>
                </c:pt>
              </c:strCache>
            </c:strRef>
          </c:tx>
          <c:spPr>
            <a:solidFill>
              <a:schemeClr val="accent2"/>
            </a:solidFill>
          </c:spPr>
          <c:invertIfNegative val="0"/>
          <c:cat>
            <c:numRef>
              <c:f>'Chart 4 '!$A$2:$A$9</c:f>
              <c:numCache>
                <c:formatCode>General</c:formatCode>
                <c:ptCount val="8"/>
                <c:pt idx="0">
                  <c:v>2018</c:v>
                </c:pt>
                <c:pt idx="1">
                  <c:v>2019</c:v>
                </c:pt>
                <c:pt idx="2">
                  <c:v>2020</c:v>
                </c:pt>
                <c:pt idx="3">
                  <c:v>2021</c:v>
                </c:pt>
                <c:pt idx="4">
                  <c:v>2022</c:v>
                </c:pt>
                <c:pt idx="5">
                  <c:v>2023</c:v>
                </c:pt>
                <c:pt idx="6">
                  <c:v>2024</c:v>
                </c:pt>
                <c:pt idx="7">
                  <c:v>2025</c:v>
                </c:pt>
              </c:numCache>
            </c:numRef>
          </c:cat>
          <c:val>
            <c:numRef>
              <c:f>'Chart 4 '!$D$2:$D$9</c:f>
              <c:numCache>
                <c:formatCode>0.0</c:formatCode>
                <c:ptCount val="8"/>
                <c:pt idx="0">
                  <c:v>0</c:v>
                </c:pt>
                <c:pt idx="1">
                  <c:v>0</c:v>
                </c:pt>
                <c:pt idx="2">
                  <c:v>0</c:v>
                </c:pt>
                <c:pt idx="3">
                  <c:v>0</c:v>
                </c:pt>
                <c:pt idx="4">
                  <c:v>0.20000000000000018</c:v>
                </c:pt>
                <c:pt idx="5">
                  <c:v>0.9</c:v>
                </c:pt>
                <c:pt idx="6" formatCode="General">
                  <c:v>-9.9999999999999978E-2</c:v>
                </c:pt>
                <c:pt idx="7" formatCode="General">
                  <c:v>0</c:v>
                </c:pt>
              </c:numCache>
            </c:numRef>
          </c:val>
          <c:extLst xmlns:c16r2="http://schemas.microsoft.com/office/drawing/2015/06/chart">
            <c:ext xmlns:c16="http://schemas.microsoft.com/office/drawing/2014/chart" uri="{C3380CC4-5D6E-409C-BE32-E72D297353CC}">
              <c16:uniqueId val="{00000000-A11D-402D-901F-07E20B57483B}"/>
            </c:ext>
          </c:extLst>
        </c:ser>
        <c:dLbls>
          <c:showLegendKey val="0"/>
          <c:showVal val="0"/>
          <c:showCatName val="0"/>
          <c:showSerName val="0"/>
          <c:showPercent val="0"/>
          <c:showBubbleSize val="0"/>
        </c:dLbls>
        <c:gapWidth val="150"/>
        <c:axId val="476963400"/>
        <c:axId val="476961440"/>
      </c:barChart>
      <c:lineChart>
        <c:grouping val="standard"/>
        <c:varyColors val="0"/>
        <c:ser>
          <c:idx val="0"/>
          <c:order val="0"/>
          <c:tx>
            <c:strRef>
              <c:f>'Chart 4 '!$B$1</c:f>
              <c:strCache>
                <c:ptCount val="1"/>
                <c:pt idx="0">
                  <c:v>Previous quarter's scenario</c:v>
                </c:pt>
              </c:strCache>
            </c:strRef>
          </c:tx>
          <c:spPr>
            <a:ln>
              <a:solidFill>
                <a:srgbClr val="002060"/>
              </a:solidFill>
              <a:prstDash val="dash"/>
            </a:ln>
          </c:spPr>
          <c:marker>
            <c:symbol val="none"/>
          </c:marker>
          <c:cat>
            <c:numRef>
              <c:f>'Chart 4 '!$A$2:$A$9</c:f>
              <c:numCache>
                <c:formatCode>General</c:formatCode>
                <c:ptCount val="8"/>
                <c:pt idx="0">
                  <c:v>2018</c:v>
                </c:pt>
                <c:pt idx="1">
                  <c:v>2019</c:v>
                </c:pt>
                <c:pt idx="2">
                  <c:v>2020</c:v>
                </c:pt>
                <c:pt idx="3">
                  <c:v>2021</c:v>
                </c:pt>
                <c:pt idx="4">
                  <c:v>2022</c:v>
                </c:pt>
                <c:pt idx="5">
                  <c:v>2023</c:v>
                </c:pt>
                <c:pt idx="6">
                  <c:v>2024</c:v>
                </c:pt>
                <c:pt idx="7">
                  <c:v>2025</c:v>
                </c:pt>
              </c:numCache>
            </c:numRef>
          </c:cat>
          <c:val>
            <c:numRef>
              <c:f>'Chart 4 '!$B$2:$B$9</c:f>
              <c:numCache>
                <c:formatCode>General</c:formatCode>
                <c:ptCount val="8"/>
                <c:pt idx="0">
                  <c:v>1.9</c:v>
                </c:pt>
                <c:pt idx="1">
                  <c:v>1.6</c:v>
                </c:pt>
                <c:pt idx="2" formatCode="0.0">
                  <c:v>-6.3</c:v>
                </c:pt>
                <c:pt idx="3" formatCode="0.0">
                  <c:v>5.5</c:v>
                </c:pt>
                <c:pt idx="4" formatCode="0.0">
                  <c:v>3.3</c:v>
                </c:pt>
                <c:pt idx="5" formatCode="0.0">
                  <c:v>0.1</c:v>
                </c:pt>
                <c:pt idx="6" formatCode="0.0">
                  <c:v>-0.6</c:v>
                </c:pt>
                <c:pt idx="7">
                  <c:v>0.5</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1-A11D-402D-901F-07E20B57483B}"/>
            </c:ext>
          </c:extLst>
        </c:ser>
        <c:ser>
          <c:idx val="1"/>
          <c:order val="1"/>
          <c:tx>
            <c:strRef>
              <c:f>'Chart 4 '!$C$1</c:f>
              <c:strCache>
                <c:ptCount val="1"/>
                <c:pt idx="0">
                  <c:v>Current quarter's scenario</c:v>
                </c:pt>
              </c:strCache>
            </c:strRef>
          </c:tx>
          <c:spPr>
            <a:ln>
              <a:solidFill>
                <a:srgbClr val="C00000"/>
              </a:solidFill>
            </a:ln>
          </c:spPr>
          <c:marker>
            <c:symbol val="none"/>
          </c:marker>
          <c:cat>
            <c:numRef>
              <c:f>'Chart 4 '!$A$2:$A$9</c:f>
              <c:numCache>
                <c:formatCode>General</c:formatCode>
                <c:ptCount val="8"/>
                <c:pt idx="0">
                  <c:v>2018</c:v>
                </c:pt>
                <c:pt idx="1">
                  <c:v>2019</c:v>
                </c:pt>
                <c:pt idx="2">
                  <c:v>2020</c:v>
                </c:pt>
                <c:pt idx="3">
                  <c:v>2021</c:v>
                </c:pt>
                <c:pt idx="4">
                  <c:v>2022</c:v>
                </c:pt>
                <c:pt idx="5">
                  <c:v>2023</c:v>
                </c:pt>
                <c:pt idx="6">
                  <c:v>2024</c:v>
                </c:pt>
                <c:pt idx="7">
                  <c:v>2025</c:v>
                </c:pt>
              </c:numCache>
            </c:numRef>
          </c:cat>
          <c:val>
            <c:numRef>
              <c:f>'Chart 4 '!$C$2:$C$9</c:f>
              <c:numCache>
                <c:formatCode>General</c:formatCode>
                <c:ptCount val="8"/>
                <c:pt idx="0">
                  <c:v>1.9</c:v>
                </c:pt>
                <c:pt idx="1">
                  <c:v>1.6</c:v>
                </c:pt>
                <c:pt idx="2" formatCode="0.0">
                  <c:v>-6.3</c:v>
                </c:pt>
                <c:pt idx="3" formatCode="0.0">
                  <c:v>5.5</c:v>
                </c:pt>
                <c:pt idx="4" formatCode="0.0">
                  <c:v>3.5</c:v>
                </c:pt>
                <c:pt idx="5" formatCode="0.0">
                  <c:v>1</c:v>
                </c:pt>
                <c:pt idx="6" formatCode="0.0">
                  <c:v>-0.7</c:v>
                </c:pt>
                <c:pt idx="7">
                  <c:v>0.5</c:v>
                </c:pt>
              </c:numCache>
            </c:numRef>
          </c:val>
          <c:smooth val="0"/>
          <c:extLst xmlns:c16r2="http://schemas.microsoft.com/office/drawing/2015/06/chart">
            <c:ext xmlns:c16="http://schemas.microsoft.com/office/drawing/2014/chart" uri="{C3380CC4-5D6E-409C-BE32-E72D297353CC}">
              <c16:uniqueId val="{00000002-A11D-402D-901F-07E20B57483B}"/>
            </c:ext>
          </c:extLst>
        </c:ser>
        <c:dLbls>
          <c:showLegendKey val="0"/>
          <c:showVal val="0"/>
          <c:showCatName val="0"/>
          <c:showSerName val="0"/>
          <c:showPercent val="0"/>
          <c:showBubbleSize val="0"/>
        </c:dLbls>
        <c:marker val="1"/>
        <c:smooth val="0"/>
        <c:axId val="476961832"/>
        <c:axId val="476963008"/>
        <c:extLst xmlns:c16r2="http://schemas.microsoft.com/office/drawing/2015/06/chart"/>
      </c:lineChart>
      <c:catAx>
        <c:axId val="476961832"/>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60000000" vert="horz"/>
          <a:lstStyle/>
          <a:p>
            <a:pPr>
              <a:defRPr sz="600"/>
            </a:pPr>
            <a:endParaRPr lang="en-US"/>
          </a:p>
        </c:txPr>
        <c:crossAx val="476963008"/>
        <c:crosses val="autoZero"/>
        <c:auto val="1"/>
        <c:lblAlgn val="ctr"/>
        <c:lblOffset val="100"/>
        <c:noMultiLvlLbl val="0"/>
      </c:catAx>
      <c:valAx>
        <c:axId val="476963008"/>
        <c:scaling>
          <c:orientation val="minMax"/>
          <c:max val="6"/>
        </c:scaling>
        <c:delete val="0"/>
        <c:axPos val="l"/>
        <c:numFmt formatCode="0.0" sourceLinked="0"/>
        <c:majorTickMark val="out"/>
        <c:minorTickMark val="none"/>
        <c:tickLblPos val="nextTo"/>
        <c:spPr>
          <a:noFill/>
          <a:ln>
            <a:solidFill>
              <a:schemeClr val="tx1"/>
            </a:solidFill>
          </a:ln>
          <a:effectLst/>
        </c:spPr>
        <c:txPr>
          <a:bodyPr rot="-60000000" vert="horz"/>
          <a:lstStyle/>
          <a:p>
            <a:pPr>
              <a:defRPr sz="600"/>
            </a:pPr>
            <a:endParaRPr lang="en-US"/>
          </a:p>
        </c:txPr>
        <c:crossAx val="476961832"/>
        <c:crosses val="autoZero"/>
        <c:crossBetween val="between"/>
        <c:majorUnit val="1.5"/>
      </c:valAx>
      <c:valAx>
        <c:axId val="476961440"/>
        <c:scaling>
          <c:orientation val="minMax"/>
          <c:max val="2"/>
          <c:min val="-2.5"/>
        </c:scaling>
        <c:delete val="0"/>
        <c:axPos val="r"/>
        <c:numFmt formatCode="0.0" sourceLinked="1"/>
        <c:majorTickMark val="out"/>
        <c:minorTickMark val="none"/>
        <c:tickLblPos val="nextTo"/>
        <c:spPr>
          <a:ln>
            <a:solidFill>
              <a:schemeClr val="tx1"/>
            </a:solidFill>
          </a:ln>
        </c:spPr>
        <c:txPr>
          <a:bodyPr/>
          <a:lstStyle/>
          <a:p>
            <a:pPr>
              <a:defRPr sz="600"/>
            </a:pPr>
            <a:endParaRPr lang="en-US"/>
          </a:p>
        </c:txPr>
        <c:crossAx val="476963400"/>
        <c:crosses val="max"/>
        <c:crossBetween val="between"/>
      </c:valAx>
      <c:catAx>
        <c:axId val="476963400"/>
        <c:scaling>
          <c:orientation val="minMax"/>
        </c:scaling>
        <c:delete val="1"/>
        <c:axPos val="b"/>
        <c:numFmt formatCode="General" sourceLinked="1"/>
        <c:majorTickMark val="out"/>
        <c:minorTickMark val="none"/>
        <c:tickLblPos val="nextTo"/>
        <c:crossAx val="476961440"/>
        <c:crosses val="autoZero"/>
        <c:auto val="1"/>
        <c:lblAlgn val="ctr"/>
        <c:lblOffset val="100"/>
        <c:noMultiLvlLbl val="0"/>
      </c:catAx>
      <c:spPr>
        <a:noFill/>
        <a:ln>
          <a:noFill/>
        </a:ln>
        <a:effectLst/>
      </c:spPr>
    </c:plotArea>
    <c:legend>
      <c:legendPos val="b"/>
      <c:layout>
        <c:manualLayout>
          <c:xMode val="edge"/>
          <c:yMode val="edge"/>
          <c:x val="3.1935369780905143E-3"/>
          <c:y val="0.74374981130862694"/>
          <c:w val="0.7549015873015873"/>
          <c:h val="0.256250188691373"/>
        </c:manualLayout>
      </c:layout>
      <c:overlay val="0"/>
      <c:spPr>
        <a:noFill/>
        <a:ln>
          <a:noFill/>
        </a:ln>
        <a:effectLst/>
      </c:spPr>
      <c:txPr>
        <a:bodyPr rot="0" vert="horz"/>
        <a:lstStyle/>
        <a:p>
          <a:pPr>
            <a:defRPr sz="80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92380952380953"/>
          <c:y val="2.7424232709241693E-2"/>
          <c:w val="0.87177757787825594"/>
          <c:h val="0.52514978911971733"/>
        </c:manualLayout>
      </c:layout>
      <c:barChart>
        <c:barDir val="col"/>
        <c:grouping val="clustered"/>
        <c:varyColors val="0"/>
        <c:ser>
          <c:idx val="0"/>
          <c:order val="0"/>
          <c:tx>
            <c:strRef>
              <c:f>'Chart 40'!$B$1</c:f>
              <c:strCache>
                <c:ptCount val="1"/>
                <c:pt idx="0">
                  <c:v>Industry</c:v>
                </c:pt>
              </c:strCache>
            </c:strRef>
          </c:tx>
          <c:spPr>
            <a:solidFill>
              <a:srgbClr val="4BACC6">
                <a:lumMod val="75000"/>
              </a:srgbClr>
            </a:solidFill>
            <a:ln>
              <a:noFill/>
            </a:ln>
            <a:effectLst/>
          </c:spPr>
          <c:invertIfNegative val="0"/>
          <c:cat>
            <c:strRef>
              <c:f>'Chart 40'!$A$2:$A$25</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pt idx="17">
                  <c:v>II </c:v>
                </c:pt>
                <c:pt idx="18">
                  <c:v>III</c:v>
                </c:pt>
                <c:pt idx="19">
                  <c:v>IV</c:v>
                </c:pt>
                <c:pt idx="20">
                  <c:v>I 22</c:v>
                </c:pt>
                <c:pt idx="21">
                  <c:v>II </c:v>
                </c:pt>
                <c:pt idx="22">
                  <c:v>III</c:v>
                </c:pt>
                <c:pt idx="23">
                  <c:v>IV</c:v>
                </c:pt>
              </c:strCache>
            </c:strRef>
          </c:cat>
          <c:val>
            <c:numRef>
              <c:f>'Chart 40'!$B$2:$B$25</c:f>
              <c:numCache>
                <c:formatCode>0.0%</c:formatCode>
                <c:ptCount val="24"/>
                <c:pt idx="0">
                  <c:v>0.12839770774795325</c:v>
                </c:pt>
                <c:pt idx="1">
                  <c:v>4.634175698770733E-2</c:v>
                </c:pt>
                <c:pt idx="2">
                  <c:v>0.11804708450930775</c:v>
                </c:pt>
                <c:pt idx="3">
                  <c:v>0.16973808465446966</c:v>
                </c:pt>
                <c:pt idx="4">
                  <c:v>7.664765689084789E-2</c:v>
                </c:pt>
                <c:pt idx="5">
                  <c:v>7.9845292258440559E-2</c:v>
                </c:pt>
                <c:pt idx="6">
                  <c:v>3.8806764995171078E-2</c:v>
                </c:pt>
                <c:pt idx="7">
                  <c:v>1.4337195495207596E-2</c:v>
                </c:pt>
                <c:pt idx="8">
                  <c:v>2.6668776924209395E-2</c:v>
                </c:pt>
                <c:pt idx="9">
                  <c:v>0.12017602696642044</c:v>
                </c:pt>
                <c:pt idx="10">
                  <c:v>0.145981957492789</c:v>
                </c:pt>
                <c:pt idx="11">
                  <c:v>0.17053430649444665</c:v>
                </c:pt>
                <c:pt idx="12">
                  <c:v>2.4946165639588857E-2</c:v>
                </c:pt>
                <c:pt idx="13">
                  <c:v>-5.5054945622796794E-2</c:v>
                </c:pt>
                <c:pt idx="14">
                  <c:v>-2.5863643968696975E-2</c:v>
                </c:pt>
                <c:pt idx="15">
                  <c:v>-7.8487477392791046E-3</c:v>
                </c:pt>
                <c:pt idx="16">
                  <c:v>-4.934445622998794E-2</c:v>
                </c:pt>
                <c:pt idx="17">
                  <c:v>5.437317727649571E-2</c:v>
                </c:pt>
                <c:pt idx="18">
                  <c:v>-1.8820237387589315E-2</c:v>
                </c:pt>
                <c:pt idx="19">
                  <c:v>0.13253630889212617</c:v>
                </c:pt>
                <c:pt idx="20">
                  <c:v>3.4646812497300769E-2</c:v>
                </c:pt>
                <c:pt idx="21">
                  <c:v>5.3906623697199618E-2</c:v>
                </c:pt>
                <c:pt idx="22">
                  <c:v>0.1105833183462876</c:v>
                </c:pt>
                <c:pt idx="23">
                  <c:v>4.8910343367047061E-2</c:v>
                </c:pt>
              </c:numCache>
            </c:numRef>
          </c:val>
          <c:extLst xmlns:c16r2="http://schemas.microsoft.com/office/drawing/2015/06/chart">
            <c:ext xmlns:c16="http://schemas.microsoft.com/office/drawing/2014/chart" uri="{C3380CC4-5D6E-409C-BE32-E72D297353CC}">
              <c16:uniqueId val="{00000000-9F32-495E-9D23-B45DAAB8D808}"/>
            </c:ext>
          </c:extLst>
        </c:ser>
        <c:ser>
          <c:idx val="1"/>
          <c:order val="1"/>
          <c:tx>
            <c:strRef>
              <c:f>'Chart 40'!$C$1</c:f>
              <c:strCache>
                <c:ptCount val="1"/>
                <c:pt idx="0">
                  <c:v>Agriculture</c:v>
                </c:pt>
              </c:strCache>
            </c:strRef>
          </c:tx>
          <c:spPr>
            <a:solidFill>
              <a:srgbClr val="F79646">
                <a:lumMod val="75000"/>
              </a:srgbClr>
            </a:solidFill>
            <a:ln>
              <a:noFill/>
            </a:ln>
            <a:effectLst/>
          </c:spPr>
          <c:invertIfNegative val="0"/>
          <c:cat>
            <c:strRef>
              <c:f>'Chart 40'!$A$2:$A$25</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pt idx="17">
                  <c:v>II </c:v>
                </c:pt>
                <c:pt idx="18">
                  <c:v>III</c:v>
                </c:pt>
                <c:pt idx="19">
                  <c:v>IV</c:v>
                </c:pt>
                <c:pt idx="20">
                  <c:v>I 22</c:v>
                </c:pt>
                <c:pt idx="21">
                  <c:v>II </c:v>
                </c:pt>
                <c:pt idx="22">
                  <c:v>III</c:v>
                </c:pt>
                <c:pt idx="23">
                  <c:v>IV</c:v>
                </c:pt>
              </c:strCache>
            </c:strRef>
          </c:cat>
          <c:val>
            <c:numRef>
              <c:f>'Chart 40'!$C$2:$C$25</c:f>
              <c:numCache>
                <c:formatCode>0.0%</c:formatCode>
                <c:ptCount val="24"/>
                <c:pt idx="0">
                  <c:v>-4.8966580168330866E-2</c:v>
                </c:pt>
                <c:pt idx="1">
                  <c:v>-5.0838350125996926E-2</c:v>
                </c:pt>
                <c:pt idx="2">
                  <c:v>-0.13368221622625087</c:v>
                </c:pt>
                <c:pt idx="3">
                  <c:v>6.9095462595243337E-2</c:v>
                </c:pt>
                <c:pt idx="4">
                  <c:v>1.6409946851915436E-2</c:v>
                </c:pt>
                <c:pt idx="5">
                  <c:v>9.7288072632695732E-2</c:v>
                </c:pt>
                <c:pt idx="6">
                  <c:v>-9.225158235668203E-2</c:v>
                </c:pt>
                <c:pt idx="7">
                  <c:v>-0.11947235939951355</c:v>
                </c:pt>
                <c:pt idx="8">
                  <c:v>-1.7874262852139253E-2</c:v>
                </c:pt>
                <c:pt idx="9">
                  <c:v>-0.1181850630355126</c:v>
                </c:pt>
                <c:pt idx="10">
                  <c:v>-3.7791194005548617E-2</c:v>
                </c:pt>
                <c:pt idx="11">
                  <c:v>-6.2222920749700421E-2</c:v>
                </c:pt>
                <c:pt idx="12">
                  <c:v>4.9360057896308263E-2</c:v>
                </c:pt>
                <c:pt idx="13">
                  <c:v>3.6260959874354626E-3</c:v>
                </c:pt>
                <c:pt idx="14">
                  <c:v>-3.6331829983578812E-2</c:v>
                </c:pt>
                <c:pt idx="15">
                  <c:v>-8.6492727313154633E-2</c:v>
                </c:pt>
                <c:pt idx="16">
                  <c:v>2.3229973861637346E-2</c:v>
                </c:pt>
                <c:pt idx="17">
                  <c:v>0.10659902948778438</c:v>
                </c:pt>
                <c:pt idx="18">
                  <c:v>-6.3823487348990821E-2</c:v>
                </c:pt>
                <c:pt idx="19">
                  <c:v>8.8468306059151305E-3</c:v>
                </c:pt>
                <c:pt idx="20">
                  <c:v>-2.4224011815497163E-2</c:v>
                </c:pt>
                <c:pt idx="21">
                  <c:v>-1.5119650448570497E-2</c:v>
                </c:pt>
                <c:pt idx="22">
                  <c:v>-9.6039575294440741E-4</c:v>
                </c:pt>
                <c:pt idx="23">
                  <c:v>-4.3273543226472096E-3</c:v>
                </c:pt>
              </c:numCache>
            </c:numRef>
          </c:val>
          <c:extLst xmlns:c16r2="http://schemas.microsoft.com/office/drawing/2015/06/chart">
            <c:ext xmlns:c16="http://schemas.microsoft.com/office/drawing/2014/chart" uri="{C3380CC4-5D6E-409C-BE32-E72D297353CC}">
              <c16:uniqueId val="{00000001-9F32-495E-9D23-B45DAAB8D808}"/>
            </c:ext>
          </c:extLst>
        </c:ser>
        <c:ser>
          <c:idx val="2"/>
          <c:order val="2"/>
          <c:tx>
            <c:strRef>
              <c:f>'Chart 40'!$D$1</c:f>
              <c:strCache>
                <c:ptCount val="1"/>
                <c:pt idx="0">
                  <c:v>Construction</c:v>
                </c:pt>
              </c:strCache>
            </c:strRef>
          </c:tx>
          <c:spPr>
            <a:solidFill>
              <a:schemeClr val="accent3">
                <a:lumMod val="75000"/>
              </a:schemeClr>
            </a:solidFill>
            <a:ln>
              <a:noFill/>
            </a:ln>
            <a:effectLst/>
          </c:spPr>
          <c:invertIfNegative val="0"/>
          <c:cat>
            <c:strRef>
              <c:f>'Chart 40'!$A$2:$A$25</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pt idx="17">
                  <c:v>II </c:v>
                </c:pt>
                <c:pt idx="18">
                  <c:v>III</c:v>
                </c:pt>
                <c:pt idx="19">
                  <c:v>IV</c:v>
                </c:pt>
                <c:pt idx="20">
                  <c:v>I 22</c:v>
                </c:pt>
                <c:pt idx="21">
                  <c:v>II </c:v>
                </c:pt>
                <c:pt idx="22">
                  <c:v>III</c:v>
                </c:pt>
                <c:pt idx="23">
                  <c:v>IV</c:v>
                </c:pt>
              </c:strCache>
            </c:strRef>
          </c:cat>
          <c:val>
            <c:numRef>
              <c:f>'Chart 40'!$D$2:$D$25</c:f>
              <c:numCache>
                <c:formatCode>0.0%</c:formatCode>
                <c:ptCount val="24"/>
                <c:pt idx="0">
                  <c:v>-9.6242633502967301E-2</c:v>
                </c:pt>
                <c:pt idx="1">
                  <c:v>-0.1166450033631638</c:v>
                </c:pt>
                <c:pt idx="2">
                  <c:v>8.1522972307270999E-2</c:v>
                </c:pt>
                <c:pt idx="3">
                  <c:v>0.12367674115450371</c:v>
                </c:pt>
                <c:pt idx="4">
                  <c:v>0.13432604285641075</c:v>
                </c:pt>
                <c:pt idx="5">
                  <c:v>5.9005536544750187E-2</c:v>
                </c:pt>
                <c:pt idx="6">
                  <c:v>-1.5317593911484977E-2</c:v>
                </c:pt>
                <c:pt idx="7">
                  <c:v>-3.8407443503015767E-2</c:v>
                </c:pt>
                <c:pt idx="8">
                  <c:v>0.11811992637329766</c:v>
                </c:pt>
                <c:pt idx="9">
                  <c:v>3.2402862890425863E-2</c:v>
                </c:pt>
                <c:pt idx="10">
                  <c:v>7.4025666810492788E-2</c:v>
                </c:pt>
                <c:pt idx="11">
                  <c:v>6.3947992726460831E-2</c:v>
                </c:pt>
                <c:pt idx="12">
                  <c:v>-0.12169145192714879</c:v>
                </c:pt>
                <c:pt idx="13">
                  <c:v>-0.39552478420760495</c:v>
                </c:pt>
                <c:pt idx="14">
                  <c:v>-6.7868736523559223E-2</c:v>
                </c:pt>
                <c:pt idx="15">
                  <c:v>0.14234401105549138</c:v>
                </c:pt>
                <c:pt idx="16">
                  <c:v>4.8723234060217065E-2</c:v>
                </c:pt>
                <c:pt idx="17">
                  <c:v>7.3985445375679582E-2</c:v>
                </c:pt>
                <c:pt idx="18">
                  <c:v>-1.3797214261493168E-2</c:v>
                </c:pt>
                <c:pt idx="19">
                  <c:v>4.0875329574393361E-2</c:v>
                </c:pt>
                <c:pt idx="20">
                  <c:v>0.10038581275744902</c:v>
                </c:pt>
                <c:pt idx="21">
                  <c:v>0.30219677472842876</c:v>
                </c:pt>
                <c:pt idx="22">
                  <c:v>0.19900159279905225</c:v>
                </c:pt>
                <c:pt idx="23">
                  <c:v>0.16512856203070414</c:v>
                </c:pt>
              </c:numCache>
            </c:numRef>
          </c:val>
          <c:extLst xmlns:c16r2="http://schemas.microsoft.com/office/drawing/2015/06/chart">
            <c:ext xmlns:c16="http://schemas.microsoft.com/office/drawing/2014/chart" uri="{C3380CC4-5D6E-409C-BE32-E72D297353CC}">
              <c16:uniqueId val="{00000002-9F32-495E-9D23-B45DAAB8D808}"/>
            </c:ext>
          </c:extLst>
        </c:ser>
        <c:ser>
          <c:idx val="3"/>
          <c:order val="3"/>
          <c:tx>
            <c:strRef>
              <c:f>'Chart 40'!$E$1</c:f>
              <c:strCache>
                <c:ptCount val="1"/>
                <c:pt idx="0">
                  <c:v>Services</c:v>
                </c:pt>
              </c:strCache>
            </c:strRef>
          </c:tx>
          <c:spPr>
            <a:solidFill>
              <a:srgbClr val="8064A2">
                <a:lumMod val="75000"/>
              </a:srgbClr>
            </a:solidFill>
            <a:ln>
              <a:noFill/>
            </a:ln>
            <a:effectLst/>
          </c:spPr>
          <c:invertIfNegative val="0"/>
          <c:cat>
            <c:strRef>
              <c:f>'Chart 40'!$A$2:$A$25</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pt idx="17">
                  <c:v>II </c:v>
                </c:pt>
                <c:pt idx="18">
                  <c:v>III</c:v>
                </c:pt>
                <c:pt idx="19">
                  <c:v>IV</c:v>
                </c:pt>
                <c:pt idx="20">
                  <c:v>I 22</c:v>
                </c:pt>
                <c:pt idx="21">
                  <c:v>II </c:v>
                </c:pt>
                <c:pt idx="22">
                  <c:v>III</c:v>
                </c:pt>
                <c:pt idx="23">
                  <c:v>IV</c:v>
                </c:pt>
              </c:strCache>
            </c:strRef>
          </c:cat>
          <c:val>
            <c:numRef>
              <c:f>'Chart 40'!$E$2:$E$25</c:f>
              <c:numCache>
                <c:formatCode>0.0%</c:formatCode>
                <c:ptCount val="24"/>
                <c:pt idx="0">
                  <c:v>6.7183219153435794E-2</c:v>
                </c:pt>
                <c:pt idx="1">
                  <c:v>0.13258600918992428</c:v>
                </c:pt>
                <c:pt idx="2">
                  <c:v>0.10797510530664624</c:v>
                </c:pt>
                <c:pt idx="3">
                  <c:v>0.11010105913929408</c:v>
                </c:pt>
                <c:pt idx="4">
                  <c:v>0.1144169159088841</c:v>
                </c:pt>
                <c:pt idx="5">
                  <c:v>7.9380358367754131E-2</c:v>
                </c:pt>
                <c:pt idx="6">
                  <c:v>7.4381345304877014E-2</c:v>
                </c:pt>
                <c:pt idx="7">
                  <c:v>9.9873242927743314E-2</c:v>
                </c:pt>
                <c:pt idx="8">
                  <c:v>0.11032298747064601</c:v>
                </c:pt>
                <c:pt idx="9">
                  <c:v>9.8625829183945232E-2</c:v>
                </c:pt>
                <c:pt idx="10">
                  <c:v>0.1023453818221698</c:v>
                </c:pt>
                <c:pt idx="11">
                  <c:v>9.2833484546701192E-2</c:v>
                </c:pt>
                <c:pt idx="12">
                  <c:v>5.6622856417394021E-2</c:v>
                </c:pt>
                <c:pt idx="13">
                  <c:v>-0.14061964593765539</c:v>
                </c:pt>
                <c:pt idx="14">
                  <c:v>-0.11974869527486405</c:v>
                </c:pt>
                <c:pt idx="15">
                  <c:v>-0.14603136656797033</c:v>
                </c:pt>
                <c:pt idx="16">
                  <c:v>-3.5213100103965334E-2</c:v>
                </c:pt>
                <c:pt idx="17">
                  <c:v>0.1507038954920378</c:v>
                </c:pt>
                <c:pt idx="18">
                  <c:v>9.6292122338952166E-2</c:v>
                </c:pt>
                <c:pt idx="19">
                  <c:v>0.1023106601496437</c:v>
                </c:pt>
                <c:pt idx="20">
                  <c:v>0.11775375753270169</c:v>
                </c:pt>
                <c:pt idx="21">
                  <c:v>0.20145360863266107</c:v>
                </c:pt>
                <c:pt idx="22">
                  <c:v>0.19130372992898997</c:v>
                </c:pt>
                <c:pt idx="23">
                  <c:v>0.20633943143382338</c:v>
                </c:pt>
              </c:numCache>
            </c:numRef>
          </c:val>
          <c:extLst xmlns:c16r2="http://schemas.microsoft.com/office/drawing/2015/06/chart">
            <c:ext xmlns:c16="http://schemas.microsoft.com/office/drawing/2014/chart" uri="{C3380CC4-5D6E-409C-BE32-E72D297353CC}">
              <c16:uniqueId val="{00000003-9F32-495E-9D23-B45DAAB8D808}"/>
            </c:ext>
          </c:extLst>
        </c:ser>
        <c:dLbls>
          <c:showLegendKey val="0"/>
          <c:showVal val="0"/>
          <c:showCatName val="0"/>
          <c:showSerName val="0"/>
          <c:showPercent val="0"/>
          <c:showBubbleSize val="0"/>
        </c:dLbls>
        <c:gapWidth val="219"/>
        <c:overlap val="-27"/>
        <c:axId val="486536400"/>
        <c:axId val="486526600"/>
      </c:barChart>
      <c:lineChart>
        <c:grouping val="standard"/>
        <c:varyColors val="0"/>
        <c:ser>
          <c:idx val="4"/>
          <c:order val="4"/>
          <c:tx>
            <c:strRef>
              <c:f>'Chart 40'!$F$1</c:f>
              <c:strCache>
                <c:ptCount val="1"/>
                <c:pt idx="0">
                  <c:v>GDP: previous estimate </c:v>
                </c:pt>
              </c:strCache>
            </c:strRef>
          </c:tx>
          <c:spPr>
            <a:ln w="12700" cap="rnd">
              <a:solidFill>
                <a:srgbClr val="1F497D"/>
              </a:solidFill>
              <a:round/>
            </a:ln>
            <a:effectLst/>
          </c:spPr>
          <c:marker>
            <c:symbol val="none"/>
          </c:marker>
          <c:cat>
            <c:strRef>
              <c:f>'Chart 40'!$A$2:$A$25</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pt idx="17">
                  <c:v>II </c:v>
                </c:pt>
                <c:pt idx="18">
                  <c:v>III</c:v>
                </c:pt>
                <c:pt idx="19">
                  <c:v>IV</c:v>
                </c:pt>
                <c:pt idx="20">
                  <c:v>I 22</c:v>
                </c:pt>
                <c:pt idx="21">
                  <c:v>II </c:v>
                </c:pt>
                <c:pt idx="22">
                  <c:v>III</c:v>
                </c:pt>
                <c:pt idx="23">
                  <c:v>IV</c:v>
                </c:pt>
              </c:strCache>
            </c:strRef>
          </c:cat>
          <c:val>
            <c:numRef>
              <c:f>'Chart 40'!$F$2:$F$25</c:f>
              <c:numCache>
                <c:formatCode>0.0%</c:formatCode>
                <c:ptCount val="24"/>
                <c:pt idx="0">
                  <c:v>7.2291653784358534E-2</c:v>
                </c:pt>
                <c:pt idx="1">
                  <c:v>6.6942437930590071E-2</c:v>
                </c:pt>
                <c:pt idx="2">
                  <c:v>4.4478240742990005E-2</c:v>
                </c:pt>
                <c:pt idx="3">
                  <c:v>0.11375333959117273</c:v>
                </c:pt>
                <c:pt idx="4">
                  <c:v>0.10228546671255589</c:v>
                </c:pt>
                <c:pt idx="5">
                  <c:v>7.546517914808093E-2</c:v>
                </c:pt>
                <c:pt idx="6">
                  <c:v>2.8415118230181502E-2</c:v>
                </c:pt>
                <c:pt idx="7">
                  <c:v>3.1100471777035121E-2</c:v>
                </c:pt>
                <c:pt idx="8">
                  <c:v>7.4725453065693781E-2</c:v>
                </c:pt>
                <c:pt idx="9">
                  <c:v>6.8935408234034989E-2</c:v>
                </c:pt>
                <c:pt idx="10">
                  <c:v>8.2295685490677339E-2</c:v>
                </c:pt>
                <c:pt idx="11">
                  <c:v>7.5953279380527094E-2</c:v>
                </c:pt>
                <c:pt idx="12">
                  <c:v>4.2239161787994278E-2</c:v>
                </c:pt>
                <c:pt idx="13">
                  <c:v>-0.13518767599253423</c:v>
                </c:pt>
                <c:pt idx="14">
                  <c:v>-8.7223002805837099E-2</c:v>
                </c:pt>
                <c:pt idx="15">
                  <c:v>-8.6556556762473494E-2</c:v>
                </c:pt>
                <c:pt idx="16">
                  <c:v>-1.6668086828911015E-2</c:v>
                </c:pt>
                <c:pt idx="17">
                  <c:v>9.0271842164419094E-2</c:v>
                </c:pt>
                <c:pt idx="18">
                  <c:v>2.308132649780717E-2</c:v>
                </c:pt>
                <c:pt idx="19">
                  <c:v>0.1149206096603939</c:v>
                </c:pt>
                <c:pt idx="20">
                  <c:v>8.6906742605809995E-2</c:v>
                </c:pt>
                <c:pt idx="21">
                  <c:v>0.12996884365419503</c:v>
                </c:pt>
                <c:pt idx="22">
                  <c:v>0.14837437749624313</c:v>
                </c:pt>
                <c:pt idx="23">
                  <c:v>0.13876772868803999</c:v>
                </c:pt>
              </c:numCache>
            </c:numRef>
          </c:val>
          <c:smooth val="0"/>
          <c:extLst xmlns:c16r2="http://schemas.microsoft.com/office/drawing/2015/06/chart">
            <c:ext xmlns:c16="http://schemas.microsoft.com/office/drawing/2014/chart" uri="{C3380CC4-5D6E-409C-BE32-E72D297353CC}">
              <c16:uniqueId val="{00000004-9F32-495E-9D23-B45DAAB8D808}"/>
            </c:ext>
          </c:extLst>
        </c:ser>
        <c:ser>
          <c:idx val="5"/>
          <c:order val="5"/>
          <c:tx>
            <c:strRef>
              <c:f>'Chart 40'!$G$1</c:f>
              <c:strCache>
                <c:ptCount val="1"/>
                <c:pt idx="0">
                  <c:v>GDP: current estimate</c:v>
                </c:pt>
              </c:strCache>
            </c:strRef>
          </c:tx>
          <c:spPr>
            <a:ln w="12700" cap="rnd">
              <a:solidFill>
                <a:srgbClr val="C00000"/>
              </a:solidFill>
              <a:round/>
            </a:ln>
            <a:effectLst/>
          </c:spPr>
          <c:marker>
            <c:symbol val="none"/>
          </c:marker>
          <c:cat>
            <c:strRef>
              <c:f>'Chart 40'!$A$2:$A$25</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pt idx="17">
                  <c:v>II </c:v>
                </c:pt>
                <c:pt idx="18">
                  <c:v>III</c:v>
                </c:pt>
                <c:pt idx="19">
                  <c:v>IV</c:v>
                </c:pt>
                <c:pt idx="20">
                  <c:v>I 22</c:v>
                </c:pt>
                <c:pt idx="21">
                  <c:v>II </c:v>
                </c:pt>
                <c:pt idx="22">
                  <c:v>III</c:v>
                </c:pt>
                <c:pt idx="23">
                  <c:v>IV</c:v>
                </c:pt>
              </c:strCache>
            </c:strRef>
          </c:cat>
          <c:val>
            <c:numRef>
              <c:f>'Chart 40'!$G$2:$G$25</c:f>
              <c:numCache>
                <c:formatCode>0.0%</c:formatCode>
                <c:ptCount val="24"/>
                <c:pt idx="0">
                  <c:v>7.229165378435852E-2</c:v>
                </c:pt>
                <c:pt idx="1">
                  <c:v>6.6942437930590015E-2</c:v>
                </c:pt>
                <c:pt idx="2">
                  <c:v>4.4478240742990068E-2</c:v>
                </c:pt>
                <c:pt idx="3">
                  <c:v>0.1137533395911727</c:v>
                </c:pt>
                <c:pt idx="4">
                  <c:v>9.919840233482248E-2</c:v>
                </c:pt>
                <c:pt idx="5">
                  <c:v>7.3930273247839726E-2</c:v>
                </c:pt>
                <c:pt idx="6">
                  <c:v>2.8283338650311407E-2</c:v>
                </c:pt>
                <c:pt idx="7">
                  <c:v>3.2902572789460009E-2</c:v>
                </c:pt>
                <c:pt idx="8">
                  <c:v>7.6047802338609929E-2</c:v>
                </c:pt>
                <c:pt idx="9">
                  <c:v>7.0528842343613438E-2</c:v>
                </c:pt>
                <c:pt idx="10">
                  <c:v>8.1409393278566278E-2</c:v>
                </c:pt>
                <c:pt idx="11">
                  <c:v>7.5848598756942345E-2</c:v>
                </c:pt>
                <c:pt idx="12">
                  <c:v>4.2239161787994278E-2</c:v>
                </c:pt>
                <c:pt idx="13">
                  <c:v>-0.13518767599253423</c:v>
                </c:pt>
                <c:pt idx="14">
                  <c:v>-8.7223002805837099E-2</c:v>
                </c:pt>
                <c:pt idx="15">
                  <c:v>-8.6556556762473494E-2</c:v>
                </c:pt>
                <c:pt idx="16">
                  <c:v>-1.6668086828911015E-2</c:v>
                </c:pt>
                <c:pt idx="17">
                  <c:v>9.0271842164419094E-2</c:v>
                </c:pt>
                <c:pt idx="18">
                  <c:v>2.308132649780717E-2</c:v>
                </c:pt>
                <c:pt idx="19">
                  <c:v>0.1149206096603939</c:v>
                </c:pt>
                <c:pt idx="20">
                  <c:v>8.6906742605809995E-2</c:v>
                </c:pt>
                <c:pt idx="21">
                  <c:v>0.12996884365419503</c:v>
                </c:pt>
                <c:pt idx="22">
                  <c:v>0.14837437749624313</c:v>
                </c:pt>
                <c:pt idx="23">
                  <c:v>0.12809132103373883</c:v>
                </c:pt>
              </c:numCache>
            </c:numRef>
          </c:val>
          <c:smooth val="0"/>
          <c:extLst xmlns:c16r2="http://schemas.microsoft.com/office/drawing/2015/06/chart">
            <c:ext xmlns:c16="http://schemas.microsoft.com/office/drawing/2014/chart" uri="{C3380CC4-5D6E-409C-BE32-E72D297353CC}">
              <c16:uniqueId val="{00000005-9F32-495E-9D23-B45DAAB8D808}"/>
            </c:ext>
          </c:extLst>
        </c:ser>
        <c:dLbls>
          <c:showLegendKey val="0"/>
          <c:showVal val="0"/>
          <c:showCatName val="0"/>
          <c:showSerName val="0"/>
          <c:showPercent val="0"/>
          <c:showBubbleSize val="0"/>
        </c:dLbls>
        <c:marker val="1"/>
        <c:smooth val="0"/>
        <c:axId val="486536400"/>
        <c:axId val="486526600"/>
      </c:lineChart>
      <c:catAx>
        <c:axId val="486536400"/>
        <c:scaling>
          <c:orientation val="minMax"/>
        </c:scaling>
        <c:delete val="0"/>
        <c:axPos val="b"/>
        <c:numFmt formatCode="General" sourceLinked="1"/>
        <c:majorTickMark val="out"/>
        <c:minorTickMark val="none"/>
        <c:tickLblPos val="low"/>
        <c:spPr>
          <a:noFill/>
          <a:ln w="9102" cap="flat" cmpd="sng" algn="ctr">
            <a:solidFill>
              <a:sysClr val="windowText" lastClr="000000"/>
            </a:solidFill>
            <a:round/>
          </a:ln>
          <a:effectLst/>
        </c:spPr>
        <c:txPr>
          <a:bodyPr rot="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486526600"/>
        <c:crosses val="autoZero"/>
        <c:auto val="1"/>
        <c:lblAlgn val="ctr"/>
        <c:lblOffset val="100"/>
        <c:noMultiLvlLbl val="0"/>
      </c:catAx>
      <c:valAx>
        <c:axId val="486526600"/>
        <c:scaling>
          <c:orientation val="minMax"/>
          <c:max val="0.30000000000000004"/>
          <c:min val="-0.15000000000000002"/>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6536400"/>
        <c:crosses val="autoZero"/>
        <c:crossBetween val="between"/>
        <c:majorUnit val="5.000000000000001E-2"/>
      </c:valAx>
      <c:spPr>
        <a:noFill/>
        <a:ln w="24272">
          <a:noFill/>
        </a:ln>
      </c:spPr>
    </c:plotArea>
    <c:legend>
      <c:legendPos val="b"/>
      <c:layout>
        <c:manualLayout>
          <c:xMode val="edge"/>
          <c:yMode val="edge"/>
          <c:x val="0"/>
          <c:y val="0.67164524023253824"/>
          <c:w val="0.58171686834603531"/>
          <c:h val="0.32638933415975607"/>
        </c:manualLayout>
      </c:layout>
      <c:overlay val="0"/>
      <c:spPr>
        <a:noFill/>
        <a:ln w="24272">
          <a:noFill/>
        </a:ln>
      </c:spPr>
      <c:txPr>
        <a:bodyPr rot="0" spcFirstLastPara="1" vertOverflow="ellipsis" vert="horz" wrap="square" anchor="ctr" anchorCtr="1"/>
        <a:lstStyle/>
        <a:p>
          <a:pPr>
            <a:defRPr sz="764"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a:noFill/>
    </a:ln>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41'!$B$1</c:f>
              <c:strCache>
                <c:ptCount val="1"/>
                <c:pt idx="0">
                  <c:v>Current estimate</c:v>
                </c:pt>
              </c:strCache>
            </c:strRef>
          </c:tx>
          <c:spPr>
            <a:ln w="19050" cap="rnd">
              <a:solidFill>
                <a:schemeClr val="accent1"/>
              </a:solidFill>
              <a:round/>
            </a:ln>
            <a:effectLst/>
          </c:spPr>
          <c:marker>
            <c:symbol val="none"/>
          </c:marker>
          <c:cat>
            <c:strRef>
              <c:f>'Chart 41'!$A$2:$A$25</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41'!$B$2:$B$25</c:f>
              <c:numCache>
                <c:formatCode>0.0</c:formatCode>
                <c:ptCount val="24"/>
                <c:pt idx="0">
                  <c:v>2.9808167012552929</c:v>
                </c:pt>
                <c:pt idx="1">
                  <c:v>3.3461867737359938</c:v>
                </c:pt>
                <c:pt idx="2">
                  <c:v>3.4321536148097351</c:v>
                </c:pt>
                <c:pt idx="3">
                  <c:v>6.1749025853675761</c:v>
                </c:pt>
                <c:pt idx="4">
                  <c:v>5.0221094029557065</c:v>
                </c:pt>
                <c:pt idx="5">
                  <c:v>4.9622860691974182</c:v>
                </c:pt>
                <c:pt idx="6">
                  <c:v>2.7228988627880284</c:v>
                </c:pt>
                <c:pt idx="7">
                  <c:v>3.9</c:v>
                </c:pt>
                <c:pt idx="8">
                  <c:v>3</c:v>
                </c:pt>
                <c:pt idx="9">
                  <c:v>3.6</c:v>
                </c:pt>
                <c:pt idx="10">
                  <c:v>4.5</c:v>
                </c:pt>
                <c:pt idx="11">
                  <c:v>3</c:v>
                </c:pt>
                <c:pt idx="12" formatCode="General">
                  <c:v>7.7</c:v>
                </c:pt>
                <c:pt idx="13" formatCode="General">
                  <c:v>0</c:v>
                </c:pt>
                <c:pt idx="14" formatCode="General">
                  <c:v>2.1</c:v>
                </c:pt>
                <c:pt idx="15" formatCode="General">
                  <c:v>2.7</c:v>
                </c:pt>
                <c:pt idx="16" formatCode="General">
                  <c:v>1.7</c:v>
                </c:pt>
                <c:pt idx="17" formatCode="General">
                  <c:v>10.199999999999999</c:v>
                </c:pt>
                <c:pt idx="18" formatCode="General">
                  <c:v>10.1</c:v>
                </c:pt>
                <c:pt idx="19" formatCode="General">
                  <c:v>9.8000000000000007</c:v>
                </c:pt>
                <c:pt idx="20" formatCode="General">
                  <c:v>11.1</c:v>
                </c:pt>
                <c:pt idx="21" formatCode="General">
                  <c:v>15.1</c:v>
                </c:pt>
                <c:pt idx="22" formatCode="General">
                  <c:v>21.7</c:v>
                </c:pt>
                <c:pt idx="23" formatCode="General">
                  <c:v>26.6</c:v>
                </c:pt>
              </c:numCache>
            </c:numRef>
          </c:val>
          <c:smooth val="0"/>
          <c:extLst xmlns:c16r2="http://schemas.microsoft.com/office/drawing/2015/06/chart">
            <c:ext xmlns:c16="http://schemas.microsoft.com/office/drawing/2014/chart" uri="{C3380CC4-5D6E-409C-BE32-E72D297353CC}">
              <c16:uniqueId val="{00000001-0E0C-4F11-AA69-C62724DD2ED7}"/>
            </c:ext>
          </c:extLst>
        </c:ser>
        <c:ser>
          <c:idx val="1"/>
          <c:order val="1"/>
          <c:tx>
            <c:strRef>
              <c:f>'Chart 41'!$C$1</c:f>
              <c:strCache>
                <c:ptCount val="1"/>
                <c:pt idx="0">
                  <c:v>Previous estimate</c:v>
                </c:pt>
              </c:strCache>
            </c:strRef>
          </c:tx>
          <c:spPr>
            <a:ln w="19050" cap="rnd">
              <a:solidFill>
                <a:srgbClr val="C00000"/>
              </a:solidFill>
              <a:prstDash val="solid"/>
              <a:round/>
            </a:ln>
            <a:effectLst/>
          </c:spPr>
          <c:marker>
            <c:symbol val="none"/>
          </c:marker>
          <c:cat>
            <c:strRef>
              <c:f>'Chart 41'!$A$2:$A$25</c:f>
              <c:strCache>
                <c:ptCount val="24"/>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strCache>
            </c:strRef>
          </c:cat>
          <c:val>
            <c:numRef>
              <c:f>'Chart 41'!$C$2:$C$25</c:f>
              <c:numCache>
                <c:formatCode>0.0</c:formatCode>
                <c:ptCount val="24"/>
                <c:pt idx="0">
                  <c:v>2.9808167012552929</c:v>
                </c:pt>
                <c:pt idx="1">
                  <c:v>3.3461867737359938</c:v>
                </c:pt>
                <c:pt idx="2">
                  <c:v>3.4321536148097351</c:v>
                </c:pt>
                <c:pt idx="3">
                  <c:v>6.1749025853675761</c:v>
                </c:pt>
                <c:pt idx="4">
                  <c:v>5.0221094029557065</c:v>
                </c:pt>
                <c:pt idx="5">
                  <c:v>4.9622860691974182</c:v>
                </c:pt>
                <c:pt idx="6">
                  <c:v>2.7228988627880284</c:v>
                </c:pt>
                <c:pt idx="7">
                  <c:v>3.9</c:v>
                </c:pt>
                <c:pt idx="8">
                  <c:v>3</c:v>
                </c:pt>
                <c:pt idx="9">
                  <c:v>3.6</c:v>
                </c:pt>
                <c:pt idx="10">
                  <c:v>4.5</c:v>
                </c:pt>
                <c:pt idx="11">
                  <c:v>3</c:v>
                </c:pt>
                <c:pt idx="12" formatCode="General">
                  <c:v>7.7</c:v>
                </c:pt>
                <c:pt idx="13" formatCode="General">
                  <c:v>0</c:v>
                </c:pt>
                <c:pt idx="14" formatCode="General">
                  <c:v>2.1</c:v>
                </c:pt>
                <c:pt idx="15" formatCode="General">
                  <c:v>2.7</c:v>
                </c:pt>
                <c:pt idx="16" formatCode="General">
                  <c:v>1.7</c:v>
                </c:pt>
                <c:pt idx="17" formatCode="General">
                  <c:v>10.199999999999999</c:v>
                </c:pt>
                <c:pt idx="18" formatCode="General">
                  <c:v>10.1</c:v>
                </c:pt>
                <c:pt idx="19" formatCode="General">
                  <c:v>9.8000000000000007</c:v>
                </c:pt>
                <c:pt idx="20" formatCode="General">
                  <c:v>11.1</c:v>
                </c:pt>
                <c:pt idx="21" formatCode="General">
                  <c:v>15.1</c:v>
                </c:pt>
                <c:pt idx="22" formatCode="General">
                  <c:v>21.7</c:v>
                </c:pt>
                <c:pt idx="23" formatCode="General">
                  <c:v>18</c:v>
                </c:pt>
              </c:numCache>
            </c:numRef>
          </c:val>
          <c:smooth val="0"/>
          <c:extLst xmlns:c16r2="http://schemas.microsoft.com/office/drawing/2015/06/chart">
            <c:ext xmlns:c16="http://schemas.microsoft.com/office/drawing/2014/chart" uri="{C3380CC4-5D6E-409C-BE32-E72D297353CC}">
              <c16:uniqueId val="{00000003-0E0C-4F11-AA69-C62724DD2ED7}"/>
            </c:ext>
          </c:extLst>
        </c:ser>
        <c:dLbls>
          <c:showLegendKey val="0"/>
          <c:showVal val="0"/>
          <c:showCatName val="0"/>
          <c:showSerName val="0"/>
          <c:showPercent val="0"/>
          <c:showBubbleSize val="0"/>
        </c:dLbls>
        <c:smooth val="0"/>
        <c:axId val="486529344"/>
        <c:axId val="486531304"/>
      </c:lineChart>
      <c:catAx>
        <c:axId val="486529344"/>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6531304"/>
        <c:crosses val="autoZero"/>
        <c:auto val="1"/>
        <c:lblAlgn val="ctr"/>
        <c:lblOffset val="100"/>
        <c:noMultiLvlLbl val="0"/>
      </c:catAx>
      <c:valAx>
        <c:axId val="486531304"/>
        <c:scaling>
          <c:orientation val="minMax"/>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6529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43478536957083E-2"/>
          <c:y val="4.3568414192459319E-2"/>
          <c:w val="0.86103394081788165"/>
          <c:h val="0.72738529954498043"/>
        </c:manualLayout>
      </c:layout>
      <c:barChart>
        <c:barDir val="col"/>
        <c:grouping val="stacked"/>
        <c:varyColors val="0"/>
        <c:ser>
          <c:idx val="0"/>
          <c:order val="0"/>
          <c:tx>
            <c:strRef>
              <c:f>'Chart 42'!$B$1</c:f>
              <c:strCache>
                <c:ptCount val="1"/>
                <c:pt idx="0">
                  <c:v>Private sector wage</c:v>
                </c:pt>
              </c:strCache>
            </c:strRef>
          </c:tx>
          <c:invertIfNegative val="0"/>
          <c:cat>
            <c:strRef>
              <c:f>'Chart 42'!$A$2:$A$29</c:f>
              <c:strCache>
                <c:ptCount val="27"/>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strCache>
            </c:strRef>
          </c:cat>
          <c:val>
            <c:numRef>
              <c:f>'Chart 42'!$B$2:$B$29</c:f>
              <c:numCache>
                <c:formatCode>0.0</c:formatCode>
                <c:ptCount val="28"/>
                <c:pt idx="1">
                  <c:v>5.6</c:v>
                </c:pt>
                <c:pt idx="2">
                  <c:v>3.6</c:v>
                </c:pt>
                <c:pt idx="3">
                  <c:v>4.4000000000000004</c:v>
                </c:pt>
                <c:pt idx="4">
                  <c:v>3</c:v>
                </c:pt>
                <c:pt idx="5">
                  <c:v>3.3</c:v>
                </c:pt>
                <c:pt idx="6">
                  <c:v>3.4</c:v>
                </c:pt>
                <c:pt idx="7">
                  <c:v>6.2</c:v>
                </c:pt>
                <c:pt idx="8">
                  <c:v>5</c:v>
                </c:pt>
                <c:pt idx="9">
                  <c:v>5</c:v>
                </c:pt>
                <c:pt idx="10">
                  <c:v>2.7</c:v>
                </c:pt>
                <c:pt idx="11">
                  <c:v>3.9</c:v>
                </c:pt>
                <c:pt idx="12" formatCode="General">
                  <c:v>3</c:v>
                </c:pt>
                <c:pt idx="13" formatCode="General">
                  <c:v>3.6</c:v>
                </c:pt>
                <c:pt idx="14" formatCode="General">
                  <c:v>4.4000000000000004</c:v>
                </c:pt>
                <c:pt idx="15" formatCode="General">
                  <c:v>3</c:v>
                </c:pt>
                <c:pt idx="16" formatCode="General">
                  <c:v>7.7</c:v>
                </c:pt>
                <c:pt idx="17" formatCode="General">
                  <c:v>0</c:v>
                </c:pt>
                <c:pt idx="18" formatCode="General">
                  <c:v>2.1</c:v>
                </c:pt>
                <c:pt idx="19" formatCode="General">
                  <c:v>2.7</c:v>
                </c:pt>
                <c:pt idx="20" formatCode="General">
                  <c:v>1.7</c:v>
                </c:pt>
                <c:pt idx="21" formatCode="General">
                  <c:v>10.199999999999999</c:v>
                </c:pt>
                <c:pt idx="22" formatCode="General">
                  <c:v>10.1</c:v>
                </c:pt>
                <c:pt idx="23" formatCode="General">
                  <c:v>9.8000000000000007</c:v>
                </c:pt>
                <c:pt idx="24" formatCode="General">
                  <c:v>11.1</c:v>
                </c:pt>
                <c:pt idx="25" formatCode="General">
                  <c:v>15.1</c:v>
                </c:pt>
                <c:pt idx="26" formatCode="General">
                  <c:v>21.7</c:v>
                </c:pt>
                <c:pt idx="27" formatCode="General">
                  <c:v>26.6</c:v>
                </c:pt>
              </c:numCache>
            </c:numRef>
          </c:val>
          <c:extLst xmlns:c16r2="http://schemas.microsoft.com/office/drawing/2015/06/chart">
            <c:ext xmlns:c16="http://schemas.microsoft.com/office/drawing/2014/chart" uri="{C3380CC4-5D6E-409C-BE32-E72D297353CC}">
              <c16:uniqueId val="{00000000-BB7D-4295-B66D-560B15FC9023}"/>
            </c:ext>
          </c:extLst>
        </c:ser>
        <c:ser>
          <c:idx val="1"/>
          <c:order val="1"/>
          <c:tx>
            <c:strRef>
              <c:f>'Chart 42'!$C$1</c:f>
              <c:strCache>
                <c:ptCount val="1"/>
                <c:pt idx="0">
                  <c:v>Real output per employed</c:v>
                </c:pt>
              </c:strCache>
            </c:strRef>
          </c:tx>
          <c:invertIfNegative val="0"/>
          <c:cat>
            <c:strRef>
              <c:f>'Chart 42'!$A$2:$A$29</c:f>
              <c:strCache>
                <c:ptCount val="27"/>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strCache>
            </c:strRef>
          </c:cat>
          <c:val>
            <c:numRef>
              <c:f>'Chart 42'!$C$2:$C$29</c:f>
              <c:numCache>
                <c:formatCode>0.0</c:formatCode>
                <c:ptCount val="28"/>
                <c:pt idx="1">
                  <c:v>-9.6999999999999993</c:v>
                </c:pt>
                <c:pt idx="2">
                  <c:v>-7.7</c:v>
                </c:pt>
                <c:pt idx="3">
                  <c:v>-3</c:v>
                </c:pt>
                <c:pt idx="4">
                  <c:v>-7.2</c:v>
                </c:pt>
                <c:pt idx="5">
                  <c:v>-2.8</c:v>
                </c:pt>
                <c:pt idx="6">
                  <c:v>-4.4000000000000004</c:v>
                </c:pt>
                <c:pt idx="7">
                  <c:v>-10.8</c:v>
                </c:pt>
                <c:pt idx="8">
                  <c:v>-3</c:v>
                </c:pt>
                <c:pt idx="9">
                  <c:v>-7.6</c:v>
                </c:pt>
                <c:pt idx="10">
                  <c:v>-1.9</c:v>
                </c:pt>
                <c:pt idx="11">
                  <c:v>-5.3</c:v>
                </c:pt>
                <c:pt idx="12" formatCode="General">
                  <c:v>-2.1</c:v>
                </c:pt>
                <c:pt idx="13" formatCode="General">
                  <c:v>4.3</c:v>
                </c:pt>
                <c:pt idx="14" formatCode="General">
                  <c:v>4</c:v>
                </c:pt>
                <c:pt idx="15" formatCode="General">
                  <c:v>5.2</c:v>
                </c:pt>
                <c:pt idx="16" formatCode="General">
                  <c:v>-3.5</c:v>
                </c:pt>
                <c:pt idx="17" formatCode="General">
                  <c:v>11.5</c:v>
                </c:pt>
                <c:pt idx="18">
                  <c:v>3.8261708300000001</c:v>
                </c:pt>
                <c:pt idx="19">
                  <c:v>2.2999999999999998</c:v>
                </c:pt>
                <c:pt idx="20">
                  <c:v>3.3074308584615437</c:v>
                </c:pt>
                <c:pt idx="21">
                  <c:v>-20.62570863434425</c:v>
                </c:pt>
                <c:pt idx="22">
                  <c:v>-9.4601904636109992</c:v>
                </c:pt>
                <c:pt idx="23">
                  <c:v>-13.45291904424117</c:v>
                </c:pt>
                <c:pt idx="24">
                  <c:v>-13.766821409687083</c:v>
                </c:pt>
                <c:pt idx="25">
                  <c:v>-21.344690757169129</c:v>
                </c:pt>
                <c:pt idx="26">
                  <c:v>-24.662580523299837</c:v>
                </c:pt>
                <c:pt idx="27">
                  <c:v>-18.169597599957427</c:v>
                </c:pt>
              </c:numCache>
            </c:numRef>
          </c:val>
          <c:extLst xmlns:c16r2="http://schemas.microsoft.com/office/drawing/2015/06/chart">
            <c:ext xmlns:c16="http://schemas.microsoft.com/office/drawing/2014/chart" uri="{C3380CC4-5D6E-409C-BE32-E72D297353CC}">
              <c16:uniqueId val="{00000001-BB7D-4295-B66D-560B15FC9023}"/>
            </c:ext>
          </c:extLst>
        </c:ser>
        <c:dLbls>
          <c:showLegendKey val="0"/>
          <c:showVal val="0"/>
          <c:showCatName val="0"/>
          <c:showSerName val="0"/>
          <c:showPercent val="0"/>
          <c:showBubbleSize val="0"/>
        </c:dLbls>
        <c:gapWidth val="150"/>
        <c:overlap val="100"/>
        <c:axId val="486532872"/>
        <c:axId val="486533264"/>
      </c:barChart>
      <c:lineChart>
        <c:grouping val="standard"/>
        <c:varyColors val="0"/>
        <c:ser>
          <c:idx val="2"/>
          <c:order val="2"/>
          <c:tx>
            <c:strRef>
              <c:f>'Chart 42'!$D$1</c:f>
              <c:strCache>
                <c:ptCount val="1"/>
                <c:pt idx="0">
                  <c:v>Unit labor costs</c:v>
                </c:pt>
              </c:strCache>
            </c:strRef>
          </c:tx>
          <c:spPr>
            <a:ln>
              <a:solidFill>
                <a:srgbClr val="C00000"/>
              </a:solidFill>
            </a:ln>
          </c:spPr>
          <c:marker>
            <c:symbol val="none"/>
          </c:marker>
          <c:cat>
            <c:strRef>
              <c:f>'Chart 42'!$A$2:$A$29</c:f>
              <c:strCache>
                <c:ptCount val="27"/>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strCache>
            </c:strRef>
          </c:cat>
          <c:val>
            <c:numRef>
              <c:f>'Chart 42'!$D$2:$D$29</c:f>
              <c:numCache>
                <c:formatCode>0.0</c:formatCode>
                <c:ptCount val="28"/>
                <c:pt idx="0">
                  <c:v>-2.2999999999999998</c:v>
                </c:pt>
                <c:pt idx="1">
                  <c:v>-4.0999999999999996</c:v>
                </c:pt>
                <c:pt idx="2">
                  <c:v>-4</c:v>
                </c:pt>
                <c:pt idx="3">
                  <c:v>1.4</c:v>
                </c:pt>
                <c:pt idx="4">
                  <c:v>-4.5401073099999998</c:v>
                </c:pt>
                <c:pt idx="5">
                  <c:v>0.82455643000000001</c:v>
                </c:pt>
                <c:pt idx="6">
                  <c:v>-0.89295461899999995</c:v>
                </c:pt>
                <c:pt idx="7">
                  <c:v>-4.8480081799999999</c:v>
                </c:pt>
                <c:pt idx="8">
                  <c:v>2.0061339299999998</c:v>
                </c:pt>
                <c:pt idx="9">
                  <c:v>-2.6364120099999999</c:v>
                </c:pt>
                <c:pt idx="10">
                  <c:v>1.18833696</c:v>
                </c:pt>
                <c:pt idx="11">
                  <c:v>-1.8000294999999999</c:v>
                </c:pt>
                <c:pt idx="12">
                  <c:v>0.93705443099999997</c:v>
                </c:pt>
                <c:pt idx="13">
                  <c:v>7.9429593199999999</c:v>
                </c:pt>
                <c:pt idx="14">
                  <c:v>8.3133774099999993</c:v>
                </c:pt>
                <c:pt idx="15">
                  <c:v>8.2615451800000006</c:v>
                </c:pt>
                <c:pt idx="16">
                  <c:v>5.1346284999999998</c:v>
                </c:pt>
                <c:pt idx="17">
                  <c:v>11.3905166</c:v>
                </c:pt>
                <c:pt idx="18">
                  <c:v>5.9261708300000002</c:v>
                </c:pt>
                <c:pt idx="19">
                  <c:v>5</c:v>
                </c:pt>
                <c:pt idx="20">
                  <c:v>5.0074308584615439</c:v>
                </c:pt>
                <c:pt idx="21">
                  <c:v>-10.42570863434425</c:v>
                </c:pt>
                <c:pt idx="22">
                  <c:v>0.6398095363890004</c:v>
                </c:pt>
                <c:pt idx="23">
                  <c:v>-3.6529190442411696</c:v>
                </c:pt>
                <c:pt idx="24">
                  <c:v>-2.666821409687083</c:v>
                </c:pt>
                <c:pt idx="25">
                  <c:v>-6.2446907571691304</c:v>
                </c:pt>
                <c:pt idx="26">
                  <c:v>-2.9625805232998381</c:v>
                </c:pt>
                <c:pt idx="27">
                  <c:v>8.4304024000425741</c:v>
                </c:pt>
              </c:numCache>
            </c:numRef>
          </c:val>
          <c:smooth val="0"/>
          <c:extLst xmlns:c16r2="http://schemas.microsoft.com/office/drawing/2015/06/chart">
            <c:ext xmlns:c16="http://schemas.microsoft.com/office/drawing/2014/chart" uri="{C3380CC4-5D6E-409C-BE32-E72D297353CC}">
              <c16:uniqueId val="{00000002-BB7D-4295-B66D-560B15FC9023}"/>
            </c:ext>
          </c:extLst>
        </c:ser>
        <c:dLbls>
          <c:showLegendKey val="0"/>
          <c:showVal val="0"/>
          <c:showCatName val="0"/>
          <c:showSerName val="0"/>
          <c:showPercent val="0"/>
          <c:showBubbleSize val="0"/>
        </c:dLbls>
        <c:marker val="1"/>
        <c:smooth val="0"/>
        <c:axId val="486532872"/>
        <c:axId val="486533264"/>
      </c:lineChart>
      <c:catAx>
        <c:axId val="48653287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6533264"/>
        <c:crosses val="autoZero"/>
        <c:auto val="1"/>
        <c:lblAlgn val="ctr"/>
        <c:lblOffset val="100"/>
        <c:noMultiLvlLbl val="0"/>
      </c:catAx>
      <c:valAx>
        <c:axId val="486533264"/>
        <c:scaling>
          <c:orientation val="minMax"/>
          <c:max val="30"/>
          <c:min val="-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6532872"/>
        <c:crosses val="autoZero"/>
        <c:crossBetween val="between"/>
      </c:valAx>
      <c:spPr>
        <a:noFill/>
        <a:ln>
          <a:noFill/>
        </a:ln>
        <a:effectLst/>
      </c:spPr>
    </c:plotArea>
    <c:legend>
      <c:legendPos val="b"/>
      <c:layout>
        <c:manualLayout>
          <c:xMode val="edge"/>
          <c:yMode val="edge"/>
          <c:x val="0"/>
          <c:y val="0.8512542264094719"/>
          <c:w val="0.98047921429176188"/>
          <c:h val="0.1487457735905282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472205821226606E-2"/>
          <c:y val="5.2060648787123541E-2"/>
          <c:w val="0.88909856788575237"/>
          <c:h val="0.57015053325176002"/>
        </c:manualLayout>
      </c:layout>
      <c:lineChart>
        <c:grouping val="standard"/>
        <c:varyColors val="0"/>
        <c:ser>
          <c:idx val="1"/>
          <c:order val="0"/>
          <c:tx>
            <c:strRef>
              <c:f>'Chart 43'!$B$1</c:f>
              <c:strCache>
                <c:ptCount val="1"/>
                <c:pt idx="0">
                  <c:v>CBA repo average</c:v>
                </c:pt>
              </c:strCache>
            </c:strRef>
          </c:tx>
          <c:spPr>
            <a:ln w="12700">
              <a:solidFill>
                <a:srgbClr val="C00000"/>
              </a:solidFill>
            </a:ln>
          </c:spPr>
          <c:marker>
            <c:symbol val="none"/>
          </c:marker>
          <c:cat>
            <c:numRef>
              <c:f>'Chart 43'!$A$2:$A$324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numCache>
            </c:numRef>
          </c:cat>
          <c:val>
            <c:numRef>
              <c:f>'Chart 43'!$B$2:$B$324</c:f>
              <c:numCache>
                <c:formatCode>_(* #,##0.0_);_(* \(#,##0.0\);_(* "-"??_);_(@_)</c:formatCode>
                <c:ptCount val="322"/>
                <c:pt idx="2">
                  <c:v>6.2901999999999996</c:v>
                </c:pt>
                <c:pt idx="3">
                  <c:v>6.3182</c:v>
                </c:pt>
                <c:pt idx="5">
                  <c:v>6.0892999999999997</c:v>
                </c:pt>
                <c:pt idx="6">
                  <c:v>6.0994000000000002</c:v>
                </c:pt>
                <c:pt idx="7">
                  <c:v>6.0571999999999999</c:v>
                </c:pt>
                <c:pt idx="9">
                  <c:v>6.0473999999999997</c:v>
                </c:pt>
                <c:pt idx="10">
                  <c:v>6.1036000000000001</c:v>
                </c:pt>
                <c:pt idx="11">
                  <c:v>6.1547999999999998</c:v>
                </c:pt>
                <c:pt idx="12">
                  <c:v>6.1231999999999998</c:v>
                </c:pt>
                <c:pt idx="13">
                  <c:v>6.15</c:v>
                </c:pt>
                <c:pt idx="14">
                  <c:v>6.1228999999999996</c:v>
                </c:pt>
                <c:pt idx="15">
                  <c:v>6.0957999999999997</c:v>
                </c:pt>
                <c:pt idx="16">
                  <c:v>6.1369999999999996</c:v>
                </c:pt>
                <c:pt idx="23">
                  <c:v>6.0250000000000004</c:v>
                </c:pt>
                <c:pt idx="24">
                  <c:v>6.0038</c:v>
                </c:pt>
                <c:pt idx="37">
                  <c:v>6.06</c:v>
                </c:pt>
                <c:pt idx="41">
                  <c:v>6.0339999999999998</c:v>
                </c:pt>
                <c:pt idx="45">
                  <c:v>6.0890000000000004</c:v>
                </c:pt>
                <c:pt idx="46">
                  <c:v>6.1220999999999997</c:v>
                </c:pt>
                <c:pt idx="47">
                  <c:v>6.2652000000000001</c:v>
                </c:pt>
                <c:pt idx="48">
                  <c:v>6.3860000000000001</c:v>
                </c:pt>
                <c:pt idx="49">
                  <c:v>6.4134000000000002</c:v>
                </c:pt>
                <c:pt idx="50">
                  <c:v>6</c:v>
                </c:pt>
                <c:pt idx="51">
                  <c:v>6.22</c:v>
                </c:pt>
                <c:pt idx="53">
                  <c:v>6.3964999999999996</c:v>
                </c:pt>
                <c:pt idx="54">
                  <c:v>6.4024000000000001</c:v>
                </c:pt>
                <c:pt idx="62">
                  <c:v>6.02</c:v>
                </c:pt>
                <c:pt idx="65">
                  <c:v>6.02</c:v>
                </c:pt>
                <c:pt idx="66">
                  <c:v>6.2953999999999999</c:v>
                </c:pt>
                <c:pt idx="67">
                  <c:v>6.72</c:v>
                </c:pt>
                <c:pt idx="68">
                  <c:v>6.74</c:v>
                </c:pt>
                <c:pt idx="69">
                  <c:v>6.3329000000000004</c:v>
                </c:pt>
                <c:pt idx="70">
                  <c:v>6.0762</c:v>
                </c:pt>
                <c:pt idx="71">
                  <c:v>6.0975999999999999</c:v>
                </c:pt>
                <c:pt idx="72">
                  <c:v>6.03</c:v>
                </c:pt>
                <c:pt idx="73">
                  <c:v>6.1089000000000002</c:v>
                </c:pt>
                <c:pt idx="74">
                  <c:v>6.2840999999999996</c:v>
                </c:pt>
                <c:pt idx="75">
                  <c:v>6.3470000000000004</c:v>
                </c:pt>
                <c:pt idx="76">
                  <c:v>6.32</c:v>
                </c:pt>
                <c:pt idx="77">
                  <c:v>6.2958999999999996</c:v>
                </c:pt>
                <c:pt idx="78">
                  <c:v>6.3375000000000004</c:v>
                </c:pt>
                <c:pt idx="79">
                  <c:v>6.3617999999999997</c:v>
                </c:pt>
                <c:pt idx="80">
                  <c:v>6.2065000000000001</c:v>
                </c:pt>
                <c:pt idx="81">
                  <c:v>6.1406000000000001</c:v>
                </c:pt>
                <c:pt idx="82">
                  <c:v>6.23</c:v>
                </c:pt>
                <c:pt idx="83">
                  <c:v>6.1238999999999999</c:v>
                </c:pt>
                <c:pt idx="84">
                  <c:v>6.13</c:v>
                </c:pt>
                <c:pt idx="85">
                  <c:v>6.09</c:v>
                </c:pt>
                <c:pt idx="86">
                  <c:v>6.0777099999999997</c:v>
                </c:pt>
                <c:pt idx="87">
                  <c:v>6.0891000000000002</c:v>
                </c:pt>
                <c:pt idx="88">
                  <c:v>6.1158000000000001</c:v>
                </c:pt>
                <c:pt idx="89">
                  <c:v>6.07</c:v>
                </c:pt>
                <c:pt idx="90">
                  <c:v>6.0991</c:v>
                </c:pt>
                <c:pt idx="91">
                  <c:v>6.1059000000000001</c:v>
                </c:pt>
                <c:pt idx="92">
                  <c:v>6.1375999999999999</c:v>
                </c:pt>
                <c:pt idx="93">
                  <c:v>6.1649000000000003</c:v>
                </c:pt>
                <c:pt idx="94">
                  <c:v>6.1645000000000003</c:v>
                </c:pt>
                <c:pt idx="95">
                  <c:v>6.1894999999999998</c:v>
                </c:pt>
                <c:pt idx="96">
                  <c:v>6.1772</c:v>
                </c:pt>
                <c:pt idx="97">
                  <c:v>6.1957000000000004</c:v>
                </c:pt>
                <c:pt idx="98">
                  <c:v>6.2080000000000002</c:v>
                </c:pt>
                <c:pt idx="99">
                  <c:v>6.1848000000000001</c:v>
                </c:pt>
                <c:pt idx="100">
                  <c:v>6.2054999999999998</c:v>
                </c:pt>
                <c:pt idx="101">
                  <c:v>6.19</c:v>
                </c:pt>
                <c:pt idx="102">
                  <c:v>6.1890000000000001</c:v>
                </c:pt>
                <c:pt idx="103">
                  <c:v>6.1487999999999996</c:v>
                </c:pt>
                <c:pt idx="104">
                  <c:v>6.1308999999999996</c:v>
                </c:pt>
                <c:pt idx="105">
                  <c:v>5.8731999999999998</c:v>
                </c:pt>
                <c:pt idx="106">
                  <c:v>5.8270999999999997</c:v>
                </c:pt>
                <c:pt idx="107">
                  <c:v>5.8521999999999998</c:v>
                </c:pt>
                <c:pt idx="108">
                  <c:v>5.8295000000000003</c:v>
                </c:pt>
                <c:pt idx="109">
                  <c:v>5.8215000000000003</c:v>
                </c:pt>
                <c:pt idx="110">
                  <c:v>5.8072999999999997</c:v>
                </c:pt>
                <c:pt idx="111">
                  <c:v>5.8365</c:v>
                </c:pt>
                <c:pt idx="112">
                  <c:v>5.8543000000000003</c:v>
                </c:pt>
                <c:pt idx="113">
                  <c:v>5.9100999999999999</c:v>
                </c:pt>
                <c:pt idx="114">
                  <c:v>5.8362999999999996</c:v>
                </c:pt>
                <c:pt idx="115">
                  <c:v>5.8845000000000001</c:v>
                </c:pt>
                <c:pt idx="116">
                  <c:v>5.9</c:v>
                </c:pt>
                <c:pt idx="117">
                  <c:v>5.8917999999999999</c:v>
                </c:pt>
                <c:pt idx="118">
                  <c:v>5.8655999999999997</c:v>
                </c:pt>
                <c:pt idx="119">
                  <c:v>5.83</c:v>
                </c:pt>
                <c:pt idx="120">
                  <c:v>5.8545999999999996</c:v>
                </c:pt>
                <c:pt idx="121">
                  <c:v>5.8369999999999997</c:v>
                </c:pt>
                <c:pt idx="122">
                  <c:v>5.8221999999999996</c:v>
                </c:pt>
                <c:pt idx="123">
                  <c:v>5.8293999999999997</c:v>
                </c:pt>
                <c:pt idx="124">
                  <c:v>5.8301999999999996</c:v>
                </c:pt>
                <c:pt idx="125">
                  <c:v>5.82</c:v>
                </c:pt>
                <c:pt idx="126">
                  <c:v>5.8746</c:v>
                </c:pt>
                <c:pt idx="127">
                  <c:v>5.8163999999999998</c:v>
                </c:pt>
                <c:pt idx="128">
                  <c:v>5.8456000000000001</c:v>
                </c:pt>
                <c:pt idx="129">
                  <c:v>5.8647</c:v>
                </c:pt>
                <c:pt idx="130">
                  <c:v>5.84</c:v>
                </c:pt>
                <c:pt idx="131">
                  <c:v>5.8512000000000004</c:v>
                </c:pt>
                <c:pt idx="132">
                  <c:v>5.8356000000000003</c:v>
                </c:pt>
                <c:pt idx="133">
                  <c:v>5.84</c:v>
                </c:pt>
                <c:pt idx="134">
                  <c:v>5.85</c:v>
                </c:pt>
                <c:pt idx="135">
                  <c:v>5.8471000000000002</c:v>
                </c:pt>
                <c:pt idx="136">
                  <c:v>5.8448000000000002</c:v>
                </c:pt>
                <c:pt idx="137">
                  <c:v>5.6417999999999999</c:v>
                </c:pt>
                <c:pt idx="138">
                  <c:v>5.6178999999999997</c:v>
                </c:pt>
                <c:pt idx="139">
                  <c:v>5.6574999999999998</c:v>
                </c:pt>
                <c:pt idx="140">
                  <c:v>5.6417000000000002</c:v>
                </c:pt>
                <c:pt idx="141">
                  <c:v>5.6257000000000001</c:v>
                </c:pt>
                <c:pt idx="142">
                  <c:v>5.5979000000000001</c:v>
                </c:pt>
                <c:pt idx="143">
                  <c:v>5.6109</c:v>
                </c:pt>
                <c:pt idx="144">
                  <c:v>5.6036999999999999</c:v>
                </c:pt>
                <c:pt idx="145">
                  <c:v>5.5660999999999996</c:v>
                </c:pt>
                <c:pt idx="146">
                  <c:v>5.58</c:v>
                </c:pt>
                <c:pt idx="147">
                  <c:v>5.5776000000000003</c:v>
                </c:pt>
                <c:pt idx="148">
                  <c:v>5.6077000000000004</c:v>
                </c:pt>
                <c:pt idx="149">
                  <c:v>5.6371000000000002</c:v>
                </c:pt>
                <c:pt idx="150">
                  <c:v>5.6555999999999997</c:v>
                </c:pt>
                <c:pt idx="151">
                  <c:v>5.6614000000000004</c:v>
                </c:pt>
                <c:pt idx="152">
                  <c:v>5.6547000000000001</c:v>
                </c:pt>
                <c:pt idx="153">
                  <c:v>5.6988000000000003</c:v>
                </c:pt>
                <c:pt idx="154">
                  <c:v>5.6435000000000004</c:v>
                </c:pt>
                <c:pt idx="155">
                  <c:v>5.6520000000000001</c:v>
                </c:pt>
                <c:pt idx="156">
                  <c:v>5.6627999999999998</c:v>
                </c:pt>
                <c:pt idx="157">
                  <c:v>5.6718000000000002</c:v>
                </c:pt>
                <c:pt idx="158">
                  <c:v>5.6215000000000002</c:v>
                </c:pt>
                <c:pt idx="159">
                  <c:v>5.6394000000000002</c:v>
                </c:pt>
                <c:pt idx="160">
                  <c:v>5.6044</c:v>
                </c:pt>
                <c:pt idx="161">
                  <c:v>5.6044</c:v>
                </c:pt>
                <c:pt idx="162">
                  <c:v>5.5686999999999998</c:v>
                </c:pt>
                <c:pt idx="163">
                  <c:v>5.5808999999999997</c:v>
                </c:pt>
                <c:pt idx="164">
                  <c:v>5.4010999999999996</c:v>
                </c:pt>
                <c:pt idx="165">
                  <c:v>5.42</c:v>
                </c:pt>
                <c:pt idx="166">
                  <c:v>5.4532999999999996</c:v>
                </c:pt>
                <c:pt idx="167">
                  <c:v>5.3922999999999996</c:v>
                </c:pt>
                <c:pt idx="168">
                  <c:v>5.4227999999999996</c:v>
                </c:pt>
                <c:pt idx="169">
                  <c:v>5.4207999999999998</c:v>
                </c:pt>
                <c:pt idx="170">
                  <c:v>5.18</c:v>
                </c:pt>
                <c:pt idx="171">
                  <c:v>5.1624999999999996</c:v>
                </c:pt>
                <c:pt idx="172">
                  <c:v>5.1741999999999999</c:v>
                </c:pt>
                <c:pt idx="173">
                  <c:v>5.2241</c:v>
                </c:pt>
                <c:pt idx="174">
                  <c:v>5.2241</c:v>
                </c:pt>
                <c:pt idx="175">
                  <c:v>5.1571999999999996</c:v>
                </c:pt>
                <c:pt idx="176">
                  <c:v>5.1391</c:v>
                </c:pt>
                <c:pt idx="177">
                  <c:v>4.6524000000000001</c:v>
                </c:pt>
                <c:pt idx="178">
                  <c:v>4.6763000000000003</c:v>
                </c:pt>
                <c:pt idx="179">
                  <c:v>4.6083999999999996</c:v>
                </c:pt>
                <c:pt idx="180">
                  <c:v>4.5579999999999998</c:v>
                </c:pt>
                <c:pt idx="181">
                  <c:v>4.6585999999999999</c:v>
                </c:pt>
                <c:pt idx="182">
                  <c:v>4.6186999999999996</c:v>
                </c:pt>
                <c:pt idx="183">
                  <c:v>4.5968</c:v>
                </c:pt>
                <c:pt idx="184">
                  <c:v>4.5843999999999996</c:v>
                </c:pt>
                <c:pt idx="185">
                  <c:v>4.6215999999999999</c:v>
                </c:pt>
                <c:pt idx="186">
                  <c:v>4.5945</c:v>
                </c:pt>
                <c:pt idx="187">
                  <c:v>4.5896999999999997</c:v>
                </c:pt>
                <c:pt idx="188">
                  <c:v>4.5949999999999998</c:v>
                </c:pt>
                <c:pt idx="189">
                  <c:v>4.5728999999999997</c:v>
                </c:pt>
                <c:pt idx="190">
                  <c:v>4.3284000000000002</c:v>
                </c:pt>
                <c:pt idx="191">
                  <c:v>4.3257000000000003</c:v>
                </c:pt>
                <c:pt idx="192">
                  <c:v>4.3662999999999998</c:v>
                </c:pt>
                <c:pt idx="193">
                  <c:v>4.3277000000000001</c:v>
                </c:pt>
                <c:pt idx="194">
                  <c:v>4.3193000000000001</c:v>
                </c:pt>
                <c:pt idx="195">
                  <c:v>4.3094999999999999</c:v>
                </c:pt>
                <c:pt idx="196">
                  <c:v>4.3129</c:v>
                </c:pt>
                <c:pt idx="197">
                  <c:v>4.3018000000000001</c:v>
                </c:pt>
                <c:pt idx="198">
                  <c:v>4.3018000000000001</c:v>
                </c:pt>
                <c:pt idx="199">
                  <c:v>4.3010000000000002</c:v>
                </c:pt>
                <c:pt idx="200">
                  <c:v>4.3207000000000004</c:v>
                </c:pt>
                <c:pt idx="201">
                  <c:v>4.2930000000000001</c:v>
                </c:pt>
                <c:pt idx="202">
                  <c:v>4.306</c:v>
                </c:pt>
                <c:pt idx="203">
                  <c:v>5.4139999999999997</c:v>
                </c:pt>
                <c:pt idx="204">
                  <c:v>5.4524999999999997</c:v>
                </c:pt>
                <c:pt idx="205">
                  <c:v>5.5835999999999997</c:v>
                </c:pt>
                <c:pt idx="206">
                  <c:v>5.4767000000000001</c:v>
                </c:pt>
                <c:pt idx="207">
                  <c:v>5.5444000000000004</c:v>
                </c:pt>
                <c:pt idx="208">
                  <c:v>5.4527999999999999</c:v>
                </c:pt>
                <c:pt idx="209">
                  <c:v>5.3888999999999996</c:v>
                </c:pt>
                <c:pt idx="210">
                  <c:v>5.6105999999999998</c:v>
                </c:pt>
                <c:pt idx="211">
                  <c:v>5.609</c:v>
                </c:pt>
                <c:pt idx="212">
                  <c:v>5.6058000000000003</c:v>
                </c:pt>
                <c:pt idx="213">
                  <c:v>5.6135000000000002</c:v>
                </c:pt>
                <c:pt idx="214">
                  <c:v>5.6035000000000004</c:v>
                </c:pt>
                <c:pt idx="215">
                  <c:v>5.6120999999999999</c:v>
                </c:pt>
                <c:pt idx="216">
                  <c:v>5.6254999999999997</c:v>
                </c:pt>
                <c:pt idx="217">
                  <c:v>5.5968999999999998</c:v>
                </c:pt>
                <c:pt idx="218">
                  <c:v>5.6435724770642199</c:v>
                </c:pt>
                <c:pt idx="219">
                  <c:v>5.6128999999999998</c:v>
                </c:pt>
                <c:pt idx="220">
                  <c:v>5.6363000000000003</c:v>
                </c:pt>
                <c:pt idx="221">
                  <c:v>5.8842891891891895</c:v>
                </c:pt>
                <c:pt idx="222">
                  <c:v>6.5331000000000001</c:v>
                </c:pt>
                <c:pt idx="223">
                  <c:v>6.6927274905422447</c:v>
                </c:pt>
                <c:pt idx="224">
                  <c:v>6.8192000000000004</c:v>
                </c:pt>
                <c:pt idx="225">
                  <c:v>6.7970032258064519</c:v>
                </c:pt>
                <c:pt idx="226">
                  <c:v>6.7149999999999999</c:v>
                </c:pt>
                <c:pt idx="227">
                  <c:v>6.5175999999999998</c:v>
                </c:pt>
                <c:pt idx="228">
                  <c:v>6.9901</c:v>
                </c:pt>
                <c:pt idx="229">
                  <c:v>6.8855000000000004</c:v>
                </c:pt>
                <c:pt idx="230">
                  <c:v>7.1645000000000003</c:v>
                </c:pt>
                <c:pt idx="231">
                  <c:v>6.9141000000000004</c:v>
                </c:pt>
                <c:pt idx="232">
                  <c:v>6.8966000000000003</c:v>
                </c:pt>
                <c:pt idx="233">
                  <c:v>6.9466000000000001</c:v>
                </c:pt>
                <c:pt idx="234">
                  <c:v>7.0122</c:v>
                </c:pt>
                <c:pt idx="235">
                  <c:v>7.3554000000000004</c:v>
                </c:pt>
                <c:pt idx="236">
                  <c:v>7.3535000000000004</c:v>
                </c:pt>
                <c:pt idx="237">
                  <c:v>7.28</c:v>
                </c:pt>
                <c:pt idx="238">
                  <c:v>7.3630000000000004</c:v>
                </c:pt>
                <c:pt idx="239">
                  <c:v>7.4103000000000003</c:v>
                </c:pt>
                <c:pt idx="240">
                  <c:v>7.2805</c:v>
                </c:pt>
                <c:pt idx="241">
                  <c:v>7.5259999999999998</c:v>
                </c:pt>
                <c:pt idx="242">
                  <c:v>7.5583</c:v>
                </c:pt>
                <c:pt idx="243">
                  <c:v>7.6387999999999998</c:v>
                </c:pt>
                <c:pt idx="244">
                  <c:v>7.6393000000000004</c:v>
                </c:pt>
                <c:pt idx="245">
                  <c:v>7.5929000000000002</c:v>
                </c:pt>
                <c:pt idx="246">
                  <c:v>7.4794</c:v>
                </c:pt>
                <c:pt idx="247">
                  <c:v>7.4518000000000004</c:v>
                </c:pt>
                <c:pt idx="248">
                  <c:v>7.3936000000000002</c:v>
                </c:pt>
                <c:pt idx="249">
                  <c:v>7.5096999999999996</c:v>
                </c:pt>
                <c:pt idx="250">
                  <c:v>7.5271999999999997</c:v>
                </c:pt>
                <c:pt idx="251">
                  <c:v>7.4497999999999998</c:v>
                </c:pt>
                <c:pt idx="252">
                  <c:v>7.3887999999999998</c:v>
                </c:pt>
                <c:pt idx="253">
                  <c:v>7.3455000000000004</c:v>
                </c:pt>
                <c:pt idx="254">
                  <c:v>7.9104000000000001</c:v>
                </c:pt>
                <c:pt idx="255">
                  <c:v>7.9067999999999996</c:v>
                </c:pt>
                <c:pt idx="256">
                  <c:v>8.0508000000000006</c:v>
                </c:pt>
                <c:pt idx="257">
                  <c:v>7.8479000000000001</c:v>
                </c:pt>
                <c:pt idx="258">
                  <c:v>7.8963000000000001</c:v>
                </c:pt>
                <c:pt idx="259">
                  <c:v>7.9100999999999999</c:v>
                </c:pt>
                <c:pt idx="260">
                  <c:v>7.9347000000000003</c:v>
                </c:pt>
                <c:pt idx="261">
                  <c:v>8.1336999999999993</c:v>
                </c:pt>
                <c:pt idx="262">
                  <c:v>8.1989000000000001</c:v>
                </c:pt>
                <c:pt idx="263">
                  <c:v>8.2151999999999994</c:v>
                </c:pt>
                <c:pt idx="264">
                  <c:v>8.2270000000000003</c:v>
                </c:pt>
                <c:pt idx="265">
                  <c:v>8.2522000000000002</c:v>
                </c:pt>
                <c:pt idx="266">
                  <c:v>8.1519999999999992</c:v>
                </c:pt>
                <c:pt idx="267">
                  <c:v>9.4639000000000006</c:v>
                </c:pt>
                <c:pt idx="268">
                  <c:v>9.4344000000000001</c:v>
                </c:pt>
                <c:pt idx="269">
                  <c:v>9.4707000000000008</c:v>
                </c:pt>
                <c:pt idx="270">
                  <c:v>9.3519000000000005</c:v>
                </c:pt>
                <c:pt idx="271">
                  <c:v>9.4506999999999994</c:v>
                </c:pt>
                <c:pt idx="272">
                  <c:v>9.4849999999999994</c:v>
                </c:pt>
                <c:pt idx="273">
                  <c:v>9.5174000000000003</c:v>
                </c:pt>
                <c:pt idx="274">
                  <c:v>9.3901000000000003</c:v>
                </c:pt>
                <c:pt idx="275">
                  <c:v>9.5068000000000001</c:v>
                </c:pt>
                <c:pt idx="276">
                  <c:v>9.5243000000000002</c:v>
                </c:pt>
                <c:pt idx="277">
                  <c:v>9.5566999999999993</c:v>
                </c:pt>
                <c:pt idx="278">
                  <c:v>9.5515000000000008</c:v>
                </c:pt>
                <c:pt idx="279">
                  <c:v>9.5409000000000006</c:v>
                </c:pt>
                <c:pt idx="280">
                  <c:v>9.5265000000000004</c:v>
                </c:pt>
                <c:pt idx="281">
                  <c:v>9.5509000000000004</c:v>
                </c:pt>
                <c:pt idx="282">
                  <c:v>9.6165000000000003</c:v>
                </c:pt>
                <c:pt idx="283">
                  <c:v>9.4428999999999998</c:v>
                </c:pt>
                <c:pt idx="284">
                  <c:v>9.4946000000000002</c:v>
                </c:pt>
                <c:pt idx="285">
                  <c:v>9.5372000000000003</c:v>
                </c:pt>
                <c:pt idx="286">
                  <c:v>9.5411000000000001</c:v>
                </c:pt>
                <c:pt idx="287">
                  <c:v>9.7941000000000003</c:v>
                </c:pt>
                <c:pt idx="288">
                  <c:v>9.7523999999999997</c:v>
                </c:pt>
                <c:pt idx="289">
                  <c:v>9.7568000000000001</c:v>
                </c:pt>
                <c:pt idx="290">
                  <c:v>9.7181999999999995</c:v>
                </c:pt>
                <c:pt idx="291">
                  <c:v>9.7622999999999998</c:v>
                </c:pt>
                <c:pt idx="292">
                  <c:v>9.7152999999999992</c:v>
                </c:pt>
                <c:pt idx="293">
                  <c:v>10.3003</c:v>
                </c:pt>
                <c:pt idx="294">
                  <c:v>10.3193</c:v>
                </c:pt>
                <c:pt idx="295">
                  <c:v>10.4032</c:v>
                </c:pt>
                <c:pt idx="296">
                  <c:v>10.2835</c:v>
                </c:pt>
                <c:pt idx="297">
                  <c:v>10.276199999999999</c:v>
                </c:pt>
                <c:pt idx="298">
                  <c:v>10.3338</c:v>
                </c:pt>
                <c:pt idx="299">
                  <c:v>10.335100000000001</c:v>
                </c:pt>
                <c:pt idx="300">
                  <c:v>10.7415</c:v>
                </c:pt>
                <c:pt idx="301">
                  <c:v>10.647399999999999</c:v>
                </c:pt>
                <c:pt idx="302">
                  <c:v>10.6829</c:v>
                </c:pt>
                <c:pt idx="303">
                  <c:v>10.7141</c:v>
                </c:pt>
                <c:pt idx="304">
                  <c:v>10.735300000000001</c:v>
                </c:pt>
                <c:pt idx="305">
                  <c:v>10.7301</c:v>
                </c:pt>
                <c:pt idx="306">
                  <c:v>10.862</c:v>
                </c:pt>
                <c:pt idx="307">
                  <c:v>10.977600000000001</c:v>
                </c:pt>
                <c:pt idx="308">
                  <c:v>11.1066</c:v>
                </c:pt>
              </c:numCache>
            </c:numRef>
          </c:val>
          <c:smooth val="0"/>
          <c:extLst xmlns:c16r2="http://schemas.microsoft.com/office/drawing/2015/06/chart">
            <c:ext xmlns:c16="http://schemas.microsoft.com/office/drawing/2014/chart" uri="{C3380CC4-5D6E-409C-BE32-E72D297353CC}">
              <c16:uniqueId val="{00000000-AF2C-4059-98EA-70A50D63DAEA}"/>
            </c:ext>
          </c:extLst>
        </c:ser>
        <c:ser>
          <c:idx val="2"/>
          <c:order val="1"/>
          <c:tx>
            <c:strRef>
              <c:f>'Chart 43'!$C$1</c:f>
              <c:strCache>
                <c:ptCount val="1"/>
                <c:pt idx="0">
                  <c:v>Interbank repo rate</c:v>
                </c:pt>
              </c:strCache>
            </c:strRef>
          </c:tx>
          <c:spPr>
            <a:ln w="12700">
              <a:solidFill>
                <a:srgbClr val="00B050"/>
              </a:solidFill>
            </a:ln>
          </c:spPr>
          <c:marker>
            <c:symbol val="none"/>
          </c:marker>
          <c:cat>
            <c:numRef>
              <c:f>'Chart 43'!$A$2:$A$324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numCache>
            </c:numRef>
          </c:cat>
          <c:val>
            <c:numRef>
              <c:f>'Chart 43'!$C$2:$C$324</c:f>
              <c:numCache>
                <c:formatCode>_(* #,##0.0_);_(* \(#,##0.0\);_(* "-"??_);_(@_)</c:formatCode>
                <c:ptCount val="322"/>
                <c:pt idx="0">
                  <c:v>5.9596689160691687</c:v>
                </c:pt>
                <c:pt idx="1">
                  <c:v>5.9889129642749754</c:v>
                </c:pt>
                <c:pt idx="2">
                  <c:v>6.2032623493730519</c:v>
                </c:pt>
                <c:pt idx="3">
                  <c:v>6.2051500307809997</c:v>
                </c:pt>
                <c:pt idx="4">
                  <c:v>6.23</c:v>
                </c:pt>
                <c:pt idx="5">
                  <c:v>6.0102644753384808</c:v>
                </c:pt>
                <c:pt idx="6">
                  <c:v>6.0323513318576367</c:v>
                </c:pt>
                <c:pt idx="7">
                  <c:v>6.0374430500501646</c:v>
                </c:pt>
                <c:pt idx="8">
                  <c:v>6.0205572915955949</c:v>
                </c:pt>
                <c:pt idx="9">
                  <c:v>5.950039091712557</c:v>
                </c:pt>
                <c:pt idx="10">
                  <c:v>6.0578014215399145</c:v>
                </c:pt>
                <c:pt idx="11">
                  <c:v>6.0581107877178653</c:v>
                </c:pt>
                <c:pt idx="12">
                  <c:v>6.0791317020426385</c:v>
                </c:pt>
                <c:pt idx="13">
                  <c:v>6.05</c:v>
                </c:pt>
                <c:pt idx="14">
                  <c:v>6.0321002862215138</c:v>
                </c:pt>
                <c:pt idx="15">
                  <c:v>6.0066171310312324</c:v>
                </c:pt>
                <c:pt idx="16">
                  <c:v>5.9973996065825457</c:v>
                </c:pt>
                <c:pt idx="17">
                  <c:v>5.8215825058102686</c:v>
                </c:pt>
                <c:pt idx="18">
                  <c:v>5.921652791330164</c:v>
                </c:pt>
                <c:pt idx="19">
                  <c:v>5.9599285745974004</c:v>
                </c:pt>
                <c:pt idx="20">
                  <c:v>5.6825393610413464</c:v>
                </c:pt>
                <c:pt idx="21">
                  <c:v>5.5825809738900514</c:v>
                </c:pt>
                <c:pt idx="22">
                  <c:v>5.5893664874551972</c:v>
                </c:pt>
                <c:pt idx="23">
                  <c:v>5.648756308175396</c:v>
                </c:pt>
                <c:pt idx="24">
                  <c:v>5.7324251734390481</c:v>
                </c:pt>
                <c:pt idx="25">
                  <c:v>5.6591731711520943</c:v>
                </c:pt>
                <c:pt idx="26">
                  <c:v>5.7363224503409427</c:v>
                </c:pt>
                <c:pt idx="27">
                  <c:v>5.6222268338503207</c:v>
                </c:pt>
                <c:pt idx="28">
                  <c:v>5.4184975890733753</c:v>
                </c:pt>
                <c:pt idx="29">
                  <c:v>5.1593812313060816</c:v>
                </c:pt>
                <c:pt idx="30">
                  <c:v>5.1214706025979106</c:v>
                </c:pt>
                <c:pt idx="31">
                  <c:v>5.35</c:v>
                </c:pt>
                <c:pt idx="32">
                  <c:v>5.32</c:v>
                </c:pt>
                <c:pt idx="33">
                  <c:v>5.15</c:v>
                </c:pt>
                <c:pt idx="34">
                  <c:v>5.0138238524684935</c:v>
                </c:pt>
                <c:pt idx="35">
                  <c:v>5.1504264894280993</c:v>
                </c:pt>
                <c:pt idx="36">
                  <c:v>5.1483917927491119</c:v>
                </c:pt>
                <c:pt idx="37">
                  <c:v>5.3033478016209967</c:v>
                </c:pt>
                <c:pt idx="38">
                  <c:v>5.5327476295087159</c:v>
                </c:pt>
                <c:pt idx="39">
                  <c:v>5.6196299863289711</c:v>
                </c:pt>
                <c:pt idx="40">
                  <c:v>5.8051203582290327</c:v>
                </c:pt>
                <c:pt idx="41">
                  <c:v>5.8392499217170517</c:v>
                </c:pt>
                <c:pt idx="42">
                  <c:v>5.7981012605695126</c:v>
                </c:pt>
                <c:pt idx="43">
                  <c:v>5.7309841211589809</c:v>
                </c:pt>
                <c:pt idx="44">
                  <c:v>5.7680539294035764</c:v>
                </c:pt>
                <c:pt idx="45">
                  <c:v>5.9224645906709288</c:v>
                </c:pt>
                <c:pt idx="46">
                  <c:v>6.0148700927824228</c:v>
                </c:pt>
                <c:pt idx="47">
                  <c:v>6.0653071273234582</c:v>
                </c:pt>
                <c:pt idx="48">
                  <c:v>6.2127851509905749</c:v>
                </c:pt>
                <c:pt idx="49">
                  <c:v>6.2651924841720819</c:v>
                </c:pt>
                <c:pt idx="50">
                  <c:v>5.9856117145876686</c:v>
                </c:pt>
                <c:pt idx="51">
                  <c:v>6.0539318271516995</c:v>
                </c:pt>
                <c:pt idx="52">
                  <c:v>5.9768534270388853</c:v>
                </c:pt>
                <c:pt idx="53">
                  <c:v>5.9801343580372981</c:v>
                </c:pt>
                <c:pt idx="54">
                  <c:v>6.1</c:v>
                </c:pt>
                <c:pt idx="55">
                  <c:v>5.4880153899549891</c:v>
                </c:pt>
                <c:pt idx="56">
                  <c:v>5.9317163527745986</c:v>
                </c:pt>
                <c:pt idx="57">
                  <c:v>6.0052236806857753</c:v>
                </c:pt>
                <c:pt idx="58">
                  <c:v>5.9854191980558928</c:v>
                </c:pt>
                <c:pt idx="59">
                  <c:v>6</c:v>
                </c:pt>
                <c:pt idx="60">
                  <c:v>6</c:v>
                </c:pt>
                <c:pt idx="61">
                  <c:v>6</c:v>
                </c:pt>
                <c:pt idx="62">
                  <c:v>6</c:v>
                </c:pt>
                <c:pt idx="63">
                  <c:v>5.9931242274412853</c:v>
                </c:pt>
                <c:pt idx="64">
                  <c:v>5.7975766215253026</c:v>
                </c:pt>
                <c:pt idx="65">
                  <c:v>5.9846561584600364</c:v>
                </c:pt>
                <c:pt idx="66">
                  <c:v>5.97</c:v>
                </c:pt>
                <c:pt idx="67">
                  <c:v>6.22</c:v>
                </c:pt>
                <c:pt idx="68">
                  <c:v>6.3575452500803253</c:v>
                </c:pt>
                <c:pt idx="69">
                  <c:v>6.2369926199261991</c:v>
                </c:pt>
                <c:pt idx="70">
                  <c:v>6.1466738732745716</c:v>
                </c:pt>
                <c:pt idx="71">
                  <c:v>6.1141669406092483</c:v>
                </c:pt>
                <c:pt idx="72">
                  <c:v>6.0287004181979471</c:v>
                </c:pt>
                <c:pt idx="73">
                  <c:v>6.0660363946545353</c:v>
                </c:pt>
                <c:pt idx="74">
                  <c:v>6.1178801386825157</c:v>
                </c:pt>
                <c:pt idx="75">
                  <c:v>6.1842472118959106</c:v>
                </c:pt>
                <c:pt idx="76">
                  <c:v>6.1740266811870406</c:v>
                </c:pt>
                <c:pt idx="77">
                  <c:v>6.2080984409356565</c:v>
                </c:pt>
                <c:pt idx="78">
                  <c:v>6.2756697085663822</c:v>
                </c:pt>
                <c:pt idx="79">
                  <c:v>6.225542168674699</c:v>
                </c:pt>
                <c:pt idx="80">
                  <c:v>6.2175656984785617</c:v>
                </c:pt>
                <c:pt idx="81">
                  <c:v>6.1192982456140355</c:v>
                </c:pt>
                <c:pt idx="82">
                  <c:v>6.1504322003178764</c:v>
                </c:pt>
                <c:pt idx="83">
                  <c:v>6.1831895635915526</c:v>
                </c:pt>
                <c:pt idx="84">
                  <c:v>6.15</c:v>
                </c:pt>
                <c:pt idx="85">
                  <c:v>6.14</c:v>
                </c:pt>
                <c:pt idx="86">
                  <c:v>6.15</c:v>
                </c:pt>
                <c:pt idx="87">
                  <c:v>6.1407030284880024</c:v>
                </c:pt>
                <c:pt idx="88">
                  <c:v>6.1345191248229183</c:v>
                </c:pt>
                <c:pt idx="89">
                  <c:v>6.0758602711157454</c:v>
                </c:pt>
                <c:pt idx="90">
                  <c:v>6.0638725605454971</c:v>
                </c:pt>
                <c:pt idx="91">
                  <c:v>6.1192257855523158</c:v>
                </c:pt>
                <c:pt idx="92">
                  <c:v>6.13</c:v>
                </c:pt>
                <c:pt idx="93">
                  <c:v>6.1475630252100837</c:v>
                </c:pt>
                <c:pt idx="94">
                  <c:v>6.1538277511961725</c:v>
                </c:pt>
                <c:pt idx="95">
                  <c:v>6.1533333333333333</c:v>
                </c:pt>
                <c:pt idx="96">
                  <c:v>6.1698630136986301</c:v>
                </c:pt>
                <c:pt idx="97">
                  <c:v>6.2091416813639038</c:v>
                </c:pt>
                <c:pt idx="98">
                  <c:v>6.1951086956521735</c:v>
                </c:pt>
                <c:pt idx="99">
                  <c:v>6.233770992366412</c:v>
                </c:pt>
                <c:pt idx="100">
                  <c:v>6.2431917211328978</c:v>
                </c:pt>
                <c:pt idx="101">
                  <c:v>6.2190794096978212</c:v>
                </c:pt>
                <c:pt idx="102">
                  <c:v>6.18</c:v>
                </c:pt>
                <c:pt idx="103">
                  <c:v>6.1661837151388781</c:v>
                </c:pt>
                <c:pt idx="104">
                  <c:v>6.1546624389659828</c:v>
                </c:pt>
                <c:pt idx="105">
                  <c:v>6.05</c:v>
                </c:pt>
                <c:pt idx="106">
                  <c:v>5.8128192290592038</c:v>
                </c:pt>
                <c:pt idx="107">
                  <c:v>5.7245196060798778</c:v>
                </c:pt>
                <c:pt idx="108">
                  <c:v>5.8182928327098447</c:v>
                </c:pt>
                <c:pt idx="109">
                  <c:v>5.8258644487620828</c:v>
                </c:pt>
                <c:pt idx="110">
                  <c:v>5.7906085945487487</c:v>
                </c:pt>
                <c:pt idx="111">
                  <c:v>5.7622013095987645</c:v>
                </c:pt>
                <c:pt idx="112">
                  <c:v>5.84</c:v>
                </c:pt>
                <c:pt idx="113">
                  <c:v>5.9402980046405487</c:v>
                </c:pt>
                <c:pt idx="114">
                  <c:v>5.9202920516783912</c:v>
                </c:pt>
                <c:pt idx="115">
                  <c:v>5.8915724039079738</c:v>
                </c:pt>
                <c:pt idx="116">
                  <c:v>5.99</c:v>
                </c:pt>
                <c:pt idx="117">
                  <c:v>5.9893093531815866</c:v>
                </c:pt>
                <c:pt idx="118">
                  <c:v>5.8999571916138267</c:v>
                </c:pt>
                <c:pt idx="119">
                  <c:v>5.86</c:v>
                </c:pt>
                <c:pt idx="120">
                  <c:v>5.75</c:v>
                </c:pt>
                <c:pt idx="121">
                  <c:v>5.8449213239207376</c:v>
                </c:pt>
                <c:pt idx="122">
                  <c:v>5.8203349747512965</c:v>
                </c:pt>
                <c:pt idx="123">
                  <c:v>5.84</c:v>
                </c:pt>
                <c:pt idx="124">
                  <c:v>5.8146849424778315</c:v>
                </c:pt>
                <c:pt idx="125">
                  <c:v>5.807754884596033</c:v>
                </c:pt>
                <c:pt idx="126">
                  <c:v>5.9012247558221507</c:v>
                </c:pt>
                <c:pt idx="127">
                  <c:v>5.84</c:v>
                </c:pt>
                <c:pt idx="128">
                  <c:v>5.7454281083844663</c:v>
                </c:pt>
                <c:pt idx="129">
                  <c:v>5.8554104516965362</c:v>
                </c:pt>
                <c:pt idx="130">
                  <c:v>5.8201493911435902</c:v>
                </c:pt>
                <c:pt idx="131">
                  <c:v>5.8090873400077303</c:v>
                </c:pt>
                <c:pt idx="132">
                  <c:v>5.8227331556615054</c:v>
                </c:pt>
                <c:pt idx="133">
                  <c:v>5.82</c:v>
                </c:pt>
                <c:pt idx="134">
                  <c:v>5.83</c:v>
                </c:pt>
                <c:pt idx="135">
                  <c:v>5.8418996547308115</c:v>
                </c:pt>
                <c:pt idx="136">
                  <c:v>5.8407804821314304</c:v>
                </c:pt>
                <c:pt idx="137">
                  <c:v>5.6670726230894246</c:v>
                </c:pt>
                <c:pt idx="138">
                  <c:v>5.6117567330943636</c:v>
                </c:pt>
                <c:pt idx="139">
                  <c:v>5.6205719446555644</c:v>
                </c:pt>
                <c:pt idx="140">
                  <c:v>5.5941583899577267</c:v>
                </c:pt>
                <c:pt idx="141">
                  <c:v>5.5793678099980566</c:v>
                </c:pt>
                <c:pt idx="142">
                  <c:v>5.596229629404248</c:v>
                </c:pt>
                <c:pt idx="143">
                  <c:v>5.5950981689261852</c:v>
                </c:pt>
                <c:pt idx="144">
                  <c:v>5.5953969121890248</c:v>
                </c:pt>
                <c:pt idx="145">
                  <c:v>5.537875519210302</c:v>
                </c:pt>
                <c:pt idx="146">
                  <c:v>5.4195369096192447</c:v>
                </c:pt>
                <c:pt idx="147">
                  <c:v>5.5471635190014927</c:v>
                </c:pt>
                <c:pt idx="148">
                  <c:v>5.5571906945800453</c:v>
                </c:pt>
                <c:pt idx="149">
                  <c:v>5.5506721155914978</c:v>
                </c:pt>
                <c:pt idx="150">
                  <c:v>5.55</c:v>
                </c:pt>
                <c:pt idx="151">
                  <c:v>5.5962933720911927</c:v>
                </c:pt>
                <c:pt idx="152">
                  <c:v>5.57</c:v>
                </c:pt>
                <c:pt idx="153">
                  <c:v>5.5328100542664567</c:v>
                </c:pt>
                <c:pt idx="154">
                  <c:v>5.475380695768516</c:v>
                </c:pt>
                <c:pt idx="155">
                  <c:v>5.5751006793786813</c:v>
                </c:pt>
                <c:pt idx="156">
                  <c:v>5.5676166111481358</c:v>
                </c:pt>
                <c:pt idx="157">
                  <c:v>5.6065227271971851</c:v>
                </c:pt>
                <c:pt idx="158">
                  <c:v>5.577755403542179</c:v>
                </c:pt>
                <c:pt idx="159">
                  <c:v>5.4766489324738332</c:v>
                </c:pt>
                <c:pt idx="160">
                  <c:v>5.5722343346760672</c:v>
                </c:pt>
                <c:pt idx="161">
                  <c:v>5.56</c:v>
                </c:pt>
                <c:pt idx="162">
                  <c:v>5.5258448851085307</c:v>
                </c:pt>
                <c:pt idx="163">
                  <c:v>5.4546563657904565</c:v>
                </c:pt>
                <c:pt idx="164">
                  <c:v>5.25</c:v>
                </c:pt>
                <c:pt idx="165">
                  <c:v>5.3948897220931826</c:v>
                </c:pt>
                <c:pt idx="166">
                  <c:v>5.3144781144181197</c:v>
                </c:pt>
                <c:pt idx="167">
                  <c:v>5.2881424284647833</c:v>
                </c:pt>
                <c:pt idx="168">
                  <c:v>5.2678692632695965</c:v>
                </c:pt>
                <c:pt idx="169">
                  <c:v>5.3433022070178104</c:v>
                </c:pt>
                <c:pt idx="170">
                  <c:v>5.1371072181305157</c:v>
                </c:pt>
                <c:pt idx="171">
                  <c:v>5.08457449190856</c:v>
                </c:pt>
                <c:pt idx="172">
                  <c:v>5.0263901494140155</c:v>
                </c:pt>
                <c:pt idx="173">
                  <c:v>5.1752846097997471</c:v>
                </c:pt>
                <c:pt idx="174">
                  <c:v>5.1752846097997471</c:v>
                </c:pt>
                <c:pt idx="175">
                  <c:v>5.1486587382478968</c:v>
                </c:pt>
                <c:pt idx="176">
                  <c:v>5.09</c:v>
                </c:pt>
                <c:pt idx="177">
                  <c:v>4.6524903459415725</c:v>
                </c:pt>
                <c:pt idx="178">
                  <c:v>4.6218349115572446</c:v>
                </c:pt>
                <c:pt idx="179">
                  <c:v>4.6302491198938878</c:v>
                </c:pt>
                <c:pt idx="180">
                  <c:v>4.5136174886469149</c:v>
                </c:pt>
                <c:pt idx="181">
                  <c:v>4.403913758973399</c:v>
                </c:pt>
                <c:pt idx="182">
                  <c:v>4.6428864085541788</c:v>
                </c:pt>
                <c:pt idx="183">
                  <c:v>4.6185148060946712</c:v>
                </c:pt>
                <c:pt idx="184">
                  <c:v>4.5627335724088001</c:v>
                </c:pt>
                <c:pt idx="185">
                  <c:v>4.6003259326497306</c:v>
                </c:pt>
                <c:pt idx="186">
                  <c:v>4.6190329096674008</c:v>
                </c:pt>
                <c:pt idx="187">
                  <c:v>4.612938509941598</c:v>
                </c:pt>
                <c:pt idx="188">
                  <c:v>4.5688688602141587</c:v>
                </c:pt>
                <c:pt idx="189">
                  <c:v>4.5664460066339183</c:v>
                </c:pt>
                <c:pt idx="190">
                  <c:v>4.2097593573002516</c:v>
                </c:pt>
                <c:pt idx="191">
                  <c:v>4.3616011093810059</c:v>
                </c:pt>
                <c:pt idx="192">
                  <c:v>4.2911489061419577</c:v>
                </c:pt>
                <c:pt idx="193">
                  <c:v>4.3247328941561722</c:v>
                </c:pt>
                <c:pt idx="194">
                  <c:v>4.0809621390872879</c:v>
                </c:pt>
                <c:pt idx="195">
                  <c:v>4.3561106393289535</c:v>
                </c:pt>
                <c:pt idx="196">
                  <c:v>4.3346487573917605</c:v>
                </c:pt>
                <c:pt idx="197">
                  <c:v>4.3892896849110263</c:v>
                </c:pt>
                <c:pt idx="198">
                  <c:v>4.2164521830903956</c:v>
                </c:pt>
                <c:pt idx="199">
                  <c:v>4.326621475367463</c:v>
                </c:pt>
                <c:pt idx="200">
                  <c:v>4.3229679215176722</c:v>
                </c:pt>
                <c:pt idx="201">
                  <c:v>4.316035286591716</c:v>
                </c:pt>
                <c:pt idx="202">
                  <c:v>4.28</c:v>
                </c:pt>
                <c:pt idx="203">
                  <c:v>5.4410350043820106</c:v>
                </c:pt>
                <c:pt idx="204">
                  <c:v>5.4671620190968238</c:v>
                </c:pt>
                <c:pt idx="205">
                  <c:v>5.549497161661411</c:v>
                </c:pt>
                <c:pt idx="206">
                  <c:v>5.4168161801892802</c:v>
                </c:pt>
                <c:pt idx="207">
                  <c:v>5.5594589038551812</c:v>
                </c:pt>
                <c:pt idx="208">
                  <c:v>5.4916286861656474</c:v>
                </c:pt>
                <c:pt idx="209">
                  <c:v>5.368214101429845</c:v>
                </c:pt>
                <c:pt idx="210">
                  <c:v>5.6158036259752953</c:v>
                </c:pt>
                <c:pt idx="211">
                  <c:v>5.5132378866191143</c:v>
                </c:pt>
                <c:pt idx="212">
                  <c:v>5.6715907371046876</c:v>
                </c:pt>
                <c:pt idx="213">
                  <c:v>5.6136056903557252</c:v>
                </c:pt>
                <c:pt idx="214">
                  <c:v>5.6286686784298743</c:v>
                </c:pt>
                <c:pt idx="215">
                  <c:v>5.618704581948581</c:v>
                </c:pt>
                <c:pt idx="216">
                  <c:v>5.4232775375525293</c:v>
                </c:pt>
                <c:pt idx="217">
                  <c:v>5.6791322403481566</c:v>
                </c:pt>
                <c:pt idx="218">
                  <c:v>5.6726330602870814</c:v>
                </c:pt>
                <c:pt idx="219">
                  <c:v>5.2701892753044604</c:v>
                </c:pt>
                <c:pt idx="220">
                  <c:v>5.6</c:v>
                </c:pt>
                <c:pt idx="221">
                  <c:v>6.0817786190601542</c:v>
                </c:pt>
                <c:pt idx="222">
                  <c:v>6.5580160013073954</c:v>
                </c:pt>
                <c:pt idx="223">
                  <c:v>6.5845253072049292</c:v>
                </c:pt>
                <c:pt idx="224">
                  <c:v>6.8552832663412318</c:v>
                </c:pt>
                <c:pt idx="225">
                  <c:v>6.9915832132603315</c:v>
                </c:pt>
                <c:pt idx="226">
                  <c:v>7.0000000000000009</c:v>
                </c:pt>
                <c:pt idx="227">
                  <c:v>6.0393030242425993</c:v>
                </c:pt>
                <c:pt idx="230">
                  <c:v>6.7</c:v>
                </c:pt>
                <c:pt idx="231">
                  <c:v>6.5</c:v>
                </c:pt>
                <c:pt idx="232">
                  <c:v>6.9794642857142861</c:v>
                </c:pt>
                <c:pt idx="233">
                  <c:v>7.2499999999999991</c:v>
                </c:pt>
                <c:pt idx="234">
                  <c:v>7.1544543429844083</c:v>
                </c:pt>
                <c:pt idx="236">
                  <c:v>7.1047661870503598</c:v>
                </c:pt>
                <c:pt idx="238">
                  <c:v>7.2260841998478318</c:v>
                </c:pt>
                <c:pt idx="239">
                  <c:v>7.25</c:v>
                </c:pt>
                <c:pt idx="240">
                  <c:v>7.4</c:v>
                </c:pt>
                <c:pt idx="241">
                  <c:v>6.8835101978089268</c:v>
                </c:pt>
                <c:pt idx="244">
                  <c:v>7.8352686794470117</c:v>
                </c:pt>
                <c:pt idx="248">
                  <c:v>7.5</c:v>
                </c:pt>
                <c:pt idx="249">
                  <c:v>6.6094886128507158</c:v>
                </c:pt>
                <c:pt idx="250">
                  <c:v>7.5</c:v>
                </c:pt>
                <c:pt idx="252">
                  <c:v>7.4249310890223494</c:v>
                </c:pt>
                <c:pt idx="253">
                  <c:v>7.3374854785059505</c:v>
                </c:pt>
                <c:pt idx="254">
                  <c:v>7.0138665473931674</c:v>
                </c:pt>
                <c:pt idx="255">
                  <c:v>8.0500000000000007</c:v>
                </c:pt>
                <c:pt idx="256">
                  <c:v>8.1</c:v>
                </c:pt>
                <c:pt idx="257">
                  <c:v>7.8158995964278954</c:v>
                </c:pt>
                <c:pt idx="258">
                  <c:v>7.1663807286947918</c:v>
                </c:pt>
                <c:pt idx="259">
                  <c:v>7.8406291501172927</c:v>
                </c:pt>
                <c:pt idx="260">
                  <c:v>7.8</c:v>
                </c:pt>
                <c:pt idx="261">
                  <c:v>8.0837480242023165</c:v>
                </c:pt>
                <c:pt idx="262">
                  <c:v>8.2883165095382196</c:v>
                </c:pt>
                <c:pt idx="263">
                  <c:v>8.1007325545798157</c:v>
                </c:pt>
                <c:pt idx="264">
                  <c:v>8.0500000000000007</c:v>
                </c:pt>
                <c:pt idx="265">
                  <c:v>8.4</c:v>
                </c:pt>
                <c:pt idx="266">
                  <c:v>8.25</c:v>
                </c:pt>
                <c:pt idx="267">
                  <c:v>7.8514772174570808</c:v>
                </c:pt>
                <c:pt idx="268">
                  <c:v>9.2902326654007048</c:v>
                </c:pt>
                <c:pt idx="269">
                  <c:v>9.4</c:v>
                </c:pt>
                <c:pt idx="270">
                  <c:v>9.3737395048932317</c:v>
                </c:pt>
                <c:pt idx="271">
                  <c:v>9.4067559861286583</c:v>
                </c:pt>
                <c:pt idx="272">
                  <c:v>9.4355524078555089</c:v>
                </c:pt>
                <c:pt idx="273">
                  <c:v>9.577107454631701</c:v>
                </c:pt>
                <c:pt idx="274">
                  <c:v>9.5504358550961044</c:v>
                </c:pt>
                <c:pt idx="275">
                  <c:v>9.4655531619787947</c:v>
                </c:pt>
                <c:pt idx="276">
                  <c:v>9.5243000000000002</c:v>
                </c:pt>
                <c:pt idx="277">
                  <c:v>9.7959413032217579</c:v>
                </c:pt>
                <c:pt idx="278">
                  <c:v>9.551499999999999</c:v>
                </c:pt>
                <c:pt idx="279">
                  <c:v>9.5526858328867892</c:v>
                </c:pt>
                <c:pt idx="280">
                  <c:v>9.1621559431558701</c:v>
                </c:pt>
                <c:pt idx="281">
                  <c:v>9.5509000000000004</c:v>
                </c:pt>
                <c:pt idx="282">
                  <c:v>9.6165000000000003</c:v>
                </c:pt>
                <c:pt idx="283">
                  <c:v>9.5776036545219938</c:v>
                </c:pt>
                <c:pt idx="284">
                  <c:v>8.9982955154504687</c:v>
                </c:pt>
                <c:pt idx="285">
                  <c:v>9.551028807888466</c:v>
                </c:pt>
                <c:pt idx="286">
                  <c:v>9.6623515975018428</c:v>
                </c:pt>
                <c:pt idx="287">
                  <c:v>9.7147371512424243</c:v>
                </c:pt>
                <c:pt idx="288">
                  <c:v>9.7168986866534581</c:v>
                </c:pt>
                <c:pt idx="289">
                  <c:v>9.760456434137458</c:v>
                </c:pt>
                <c:pt idx="290">
                  <c:v>9.7560179053177514</c:v>
                </c:pt>
                <c:pt idx="291">
                  <c:v>9.7426734533375825</c:v>
                </c:pt>
                <c:pt idx="292">
                  <c:v>9.6844848644216022</c:v>
                </c:pt>
                <c:pt idx="293">
                  <c:v>9.9293456651951413</c:v>
                </c:pt>
                <c:pt idx="294">
                  <c:v>10.228871565706939</c:v>
                </c:pt>
                <c:pt idx="295">
                  <c:v>10.354068589117469</c:v>
                </c:pt>
                <c:pt idx="296">
                  <c:v>10.408474611285509</c:v>
                </c:pt>
                <c:pt idx="297">
                  <c:v>10.174113911397246</c:v>
                </c:pt>
                <c:pt idx="298">
                  <c:v>10.311073152135029</c:v>
                </c:pt>
                <c:pt idx="299">
                  <c:v>10.3338</c:v>
                </c:pt>
                <c:pt idx="300">
                  <c:v>10.657626838223164</c:v>
                </c:pt>
                <c:pt idx="301">
                  <c:v>10.571918474250834</c:v>
                </c:pt>
                <c:pt idx="302">
                  <c:v>10.6462312669737</c:v>
                </c:pt>
                <c:pt idx="303">
                  <c:v>10.659896069117538</c:v>
                </c:pt>
                <c:pt idx="304">
                  <c:v>10.725189417731713</c:v>
                </c:pt>
                <c:pt idx="305">
                  <c:v>10.697798536060729</c:v>
                </c:pt>
                <c:pt idx="306">
                  <c:v>10.766792554257346</c:v>
                </c:pt>
                <c:pt idx="307">
                  <c:v>10.944862231992248</c:v>
                </c:pt>
                <c:pt idx="308">
                  <c:v>11.063659804324336</c:v>
                </c:pt>
              </c:numCache>
            </c:numRef>
          </c:val>
          <c:smooth val="0"/>
          <c:extLst xmlns:c16r2="http://schemas.microsoft.com/office/drawing/2015/06/chart">
            <c:ext xmlns:c16="http://schemas.microsoft.com/office/drawing/2014/chart" uri="{C3380CC4-5D6E-409C-BE32-E72D297353CC}">
              <c16:uniqueId val="{00000001-AF2C-4059-98EA-70A50D63DAEA}"/>
            </c:ext>
          </c:extLst>
        </c:ser>
        <c:ser>
          <c:idx val="3"/>
          <c:order val="2"/>
          <c:tx>
            <c:strRef>
              <c:f>'[1]Գրաֆիկ 36'!$D$1</c:f>
              <c:strCache>
                <c:ptCount val="1"/>
                <c:pt idx="0">
                  <c:v>Բորսայական վարկերի %</c:v>
                </c:pt>
              </c:strCache>
            </c:strRef>
          </c:tx>
          <c:marker>
            <c:symbol val="none"/>
          </c:marker>
          <c:cat>
            <c:numRef>
              <c:f>'[1]Գրաֆիկ 36'!$A$2:$A$281</c:f>
              <c:numCache>
                <c:formatCode>General</c:formatCode>
                <c:ptCount val="280"/>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44293</c:v>
                </c:pt>
                <c:pt idx="220">
                  <c:v>44300</c:v>
                </c:pt>
                <c:pt idx="221">
                  <c:v>44307</c:v>
                </c:pt>
                <c:pt idx="222">
                  <c:v>44314</c:v>
                </c:pt>
                <c:pt idx="223">
                  <c:v>44321</c:v>
                </c:pt>
                <c:pt idx="224">
                  <c:v>44328</c:v>
                </c:pt>
                <c:pt idx="225">
                  <c:v>44335</c:v>
                </c:pt>
                <c:pt idx="226">
                  <c:v>44342</c:v>
                </c:pt>
                <c:pt idx="227">
                  <c:v>44349</c:v>
                </c:pt>
                <c:pt idx="228">
                  <c:v>44356</c:v>
                </c:pt>
                <c:pt idx="229">
                  <c:v>44363</c:v>
                </c:pt>
                <c:pt idx="230">
                  <c:v>44370</c:v>
                </c:pt>
                <c:pt idx="231">
                  <c:v>44377</c:v>
                </c:pt>
                <c:pt idx="232">
                  <c:v>44384</c:v>
                </c:pt>
                <c:pt idx="233">
                  <c:v>44391</c:v>
                </c:pt>
                <c:pt idx="234">
                  <c:v>44398</c:v>
                </c:pt>
                <c:pt idx="235">
                  <c:v>44405</c:v>
                </c:pt>
                <c:pt idx="236">
                  <c:v>44412</c:v>
                </c:pt>
                <c:pt idx="237">
                  <c:v>44419</c:v>
                </c:pt>
                <c:pt idx="238">
                  <c:v>44426</c:v>
                </c:pt>
                <c:pt idx="239">
                  <c:v>44433</c:v>
                </c:pt>
                <c:pt idx="240">
                  <c:v>44440</c:v>
                </c:pt>
                <c:pt idx="241">
                  <c:v>44447</c:v>
                </c:pt>
                <c:pt idx="242">
                  <c:v>44454</c:v>
                </c:pt>
                <c:pt idx="243">
                  <c:v>44461</c:v>
                </c:pt>
                <c:pt idx="244">
                  <c:v>44468</c:v>
                </c:pt>
                <c:pt idx="245">
                  <c:v>44475</c:v>
                </c:pt>
                <c:pt idx="246">
                  <c:v>44482</c:v>
                </c:pt>
                <c:pt idx="247">
                  <c:v>44489</c:v>
                </c:pt>
                <c:pt idx="248">
                  <c:v>44496</c:v>
                </c:pt>
                <c:pt idx="249">
                  <c:v>44503</c:v>
                </c:pt>
                <c:pt idx="250">
                  <c:v>44510</c:v>
                </c:pt>
                <c:pt idx="251">
                  <c:v>44517</c:v>
                </c:pt>
                <c:pt idx="252">
                  <c:v>44524</c:v>
                </c:pt>
                <c:pt idx="253">
                  <c:v>44531</c:v>
                </c:pt>
                <c:pt idx="254">
                  <c:v>44538</c:v>
                </c:pt>
                <c:pt idx="255">
                  <c:v>44545</c:v>
                </c:pt>
                <c:pt idx="256">
                  <c:v>44552</c:v>
                </c:pt>
                <c:pt idx="257">
                  <c:v>44559</c:v>
                </c:pt>
                <c:pt idx="258">
                  <c:v>44566</c:v>
                </c:pt>
                <c:pt idx="259">
                  <c:v>44573</c:v>
                </c:pt>
                <c:pt idx="260">
                  <c:v>44580</c:v>
                </c:pt>
                <c:pt idx="261">
                  <c:v>44587</c:v>
                </c:pt>
                <c:pt idx="262">
                  <c:v>44594</c:v>
                </c:pt>
                <c:pt idx="263">
                  <c:v>44601</c:v>
                </c:pt>
                <c:pt idx="264">
                  <c:v>44608</c:v>
                </c:pt>
                <c:pt idx="265">
                  <c:v>44615</c:v>
                </c:pt>
                <c:pt idx="266">
                  <c:v>44622</c:v>
                </c:pt>
                <c:pt idx="267">
                  <c:v>44629</c:v>
                </c:pt>
                <c:pt idx="268">
                  <c:v>44636</c:v>
                </c:pt>
                <c:pt idx="269">
                  <c:v>44643</c:v>
                </c:pt>
                <c:pt idx="270">
                  <c:v>44650</c:v>
                </c:pt>
                <c:pt idx="271">
                  <c:v>0</c:v>
                </c:pt>
                <c:pt idx="272">
                  <c:v>0</c:v>
                </c:pt>
                <c:pt idx="273">
                  <c:v>0</c:v>
                </c:pt>
                <c:pt idx="274">
                  <c:v>0</c:v>
                </c:pt>
                <c:pt idx="275">
                  <c:v>0</c:v>
                </c:pt>
                <c:pt idx="276">
                  <c:v>0</c:v>
                </c:pt>
                <c:pt idx="277">
                  <c:v>0</c:v>
                </c:pt>
                <c:pt idx="278">
                  <c:v>0</c:v>
                </c:pt>
                <c:pt idx="279">
                  <c:v>0</c:v>
                </c:pt>
              </c:numCache>
            </c:numRef>
          </c:cat>
          <c:val>
            <c:numRef>
              <c:f>'[1]Գրաֆիկ 36'!$D$2:$D$281</c:f>
              <c:numCache>
                <c:formatCode>General</c:formatCode>
                <c:ptCount val="2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smooth val="0"/>
          <c:extLst xmlns:c16r2="http://schemas.microsoft.com/office/drawing/2015/06/chart">
            <c:ext xmlns:c16="http://schemas.microsoft.com/office/drawing/2014/chart" uri="{C3380CC4-5D6E-409C-BE32-E72D297353CC}">
              <c16:uniqueId val="{00000002-AF2C-4059-98EA-70A50D63DAEA}"/>
            </c:ext>
          </c:extLst>
        </c:ser>
        <c:ser>
          <c:idx val="4"/>
          <c:order val="3"/>
          <c:tx>
            <c:strRef>
              <c:f>'Chart 43'!$D$1</c:f>
              <c:strCache>
                <c:ptCount val="1"/>
                <c:pt idx="0">
                  <c:v>CBA refinancing rate</c:v>
                </c:pt>
              </c:strCache>
            </c:strRef>
          </c:tx>
          <c:spPr>
            <a:ln w="12700">
              <a:prstDash val="solid"/>
            </a:ln>
          </c:spPr>
          <c:marker>
            <c:symbol val="none"/>
          </c:marker>
          <c:cat>
            <c:numRef>
              <c:f>'Chart 43'!$A$2:$A$324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numCache>
            </c:numRef>
          </c:cat>
          <c:val>
            <c:numRef>
              <c:f>'Chart 43'!$D$2:$D$324</c:f>
              <c:numCache>
                <c:formatCode>_(* #,##0.0_);_(* \(#,##0.0\);_(* "-"??_);_(@_)</c:formatCode>
                <c:ptCount val="322"/>
                <c:pt idx="0">
                  <c:v>6.25</c:v>
                </c:pt>
                <c:pt idx="1">
                  <c:v>6.25</c:v>
                </c:pt>
                <c:pt idx="2">
                  <c:v>6.25</c:v>
                </c:pt>
                <c:pt idx="3">
                  <c:v>6.25</c:v>
                </c:pt>
                <c:pt idx="4">
                  <c:v>6.25</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6</c:v>
                </c:pt>
                <c:pt idx="58">
                  <c:v>6</c:v>
                </c:pt>
                <c:pt idx="59">
                  <c:v>6</c:v>
                </c:pt>
                <c:pt idx="60">
                  <c:v>6</c:v>
                </c:pt>
                <c:pt idx="61">
                  <c:v>6</c:v>
                </c:pt>
                <c:pt idx="62">
                  <c:v>6</c:v>
                </c:pt>
                <c:pt idx="63">
                  <c:v>6</c:v>
                </c:pt>
                <c:pt idx="64">
                  <c:v>6</c:v>
                </c:pt>
                <c:pt idx="65">
                  <c:v>6</c:v>
                </c:pt>
                <c:pt idx="66">
                  <c:v>6</c:v>
                </c:pt>
                <c:pt idx="67">
                  <c:v>6</c:v>
                </c:pt>
                <c:pt idx="68">
                  <c:v>6</c:v>
                </c:pt>
                <c:pt idx="69">
                  <c:v>6</c:v>
                </c:pt>
                <c:pt idx="70">
                  <c:v>6</c:v>
                </c:pt>
                <c:pt idx="71">
                  <c:v>6</c:v>
                </c:pt>
                <c:pt idx="72">
                  <c:v>6</c:v>
                </c:pt>
                <c:pt idx="73">
                  <c:v>6</c:v>
                </c:pt>
                <c:pt idx="74">
                  <c:v>6</c:v>
                </c:pt>
                <c:pt idx="75">
                  <c:v>6</c:v>
                </c:pt>
                <c:pt idx="76">
                  <c:v>6</c:v>
                </c:pt>
                <c:pt idx="77">
                  <c:v>6</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5.75</c:v>
                </c:pt>
                <c:pt idx="106">
                  <c:v>5.75</c:v>
                </c:pt>
                <c:pt idx="107">
                  <c:v>5.75</c:v>
                </c:pt>
                <c:pt idx="108">
                  <c:v>5.75</c:v>
                </c:pt>
                <c:pt idx="109">
                  <c:v>5.75</c:v>
                </c:pt>
                <c:pt idx="110">
                  <c:v>5.75</c:v>
                </c:pt>
                <c:pt idx="111">
                  <c:v>5.75</c:v>
                </c:pt>
                <c:pt idx="112">
                  <c:v>5.75</c:v>
                </c:pt>
                <c:pt idx="113">
                  <c:v>5.75</c:v>
                </c:pt>
                <c:pt idx="114">
                  <c:v>5.75</c:v>
                </c:pt>
                <c:pt idx="115">
                  <c:v>5.75</c:v>
                </c:pt>
                <c:pt idx="116">
                  <c:v>5.75</c:v>
                </c:pt>
                <c:pt idx="117">
                  <c:v>5.75</c:v>
                </c:pt>
                <c:pt idx="118">
                  <c:v>5.75</c:v>
                </c:pt>
                <c:pt idx="119">
                  <c:v>5.75</c:v>
                </c:pt>
                <c:pt idx="120">
                  <c:v>5.75</c:v>
                </c:pt>
                <c:pt idx="121">
                  <c:v>5.75</c:v>
                </c:pt>
                <c:pt idx="122">
                  <c:v>5.75</c:v>
                </c:pt>
                <c:pt idx="123">
                  <c:v>5.75</c:v>
                </c:pt>
                <c:pt idx="124">
                  <c:v>5.75</c:v>
                </c:pt>
                <c:pt idx="125">
                  <c:v>5.75</c:v>
                </c:pt>
                <c:pt idx="126">
                  <c:v>5.75</c:v>
                </c:pt>
                <c:pt idx="127">
                  <c:v>5.75</c:v>
                </c:pt>
                <c:pt idx="128">
                  <c:v>5.75</c:v>
                </c:pt>
                <c:pt idx="129">
                  <c:v>5.75</c:v>
                </c:pt>
                <c:pt idx="130">
                  <c:v>5.75</c:v>
                </c:pt>
                <c:pt idx="131">
                  <c:v>5.75</c:v>
                </c:pt>
                <c:pt idx="132">
                  <c:v>5.75</c:v>
                </c:pt>
                <c:pt idx="133">
                  <c:v>5.75</c:v>
                </c:pt>
                <c:pt idx="134">
                  <c:v>5.75</c:v>
                </c:pt>
                <c:pt idx="135">
                  <c:v>5.75</c:v>
                </c:pt>
                <c:pt idx="136">
                  <c:v>5.75</c:v>
                </c:pt>
                <c:pt idx="137">
                  <c:v>5.5</c:v>
                </c:pt>
                <c:pt idx="138">
                  <c:v>5.5</c:v>
                </c:pt>
                <c:pt idx="139">
                  <c:v>5.5</c:v>
                </c:pt>
                <c:pt idx="140">
                  <c:v>5.5</c:v>
                </c:pt>
                <c:pt idx="141">
                  <c:v>5.5</c:v>
                </c:pt>
                <c:pt idx="142">
                  <c:v>5.5</c:v>
                </c:pt>
                <c:pt idx="143">
                  <c:v>5.5</c:v>
                </c:pt>
                <c:pt idx="144">
                  <c:v>5.5</c:v>
                </c:pt>
                <c:pt idx="145">
                  <c:v>5.5</c:v>
                </c:pt>
                <c:pt idx="146">
                  <c:v>5.5</c:v>
                </c:pt>
                <c:pt idx="147">
                  <c:v>5.5</c:v>
                </c:pt>
                <c:pt idx="148">
                  <c:v>5.5</c:v>
                </c:pt>
                <c:pt idx="149">
                  <c:v>5.5</c:v>
                </c:pt>
                <c:pt idx="150">
                  <c:v>5.5</c:v>
                </c:pt>
                <c:pt idx="151">
                  <c:v>5.5</c:v>
                </c:pt>
                <c:pt idx="152">
                  <c:v>5.5</c:v>
                </c:pt>
                <c:pt idx="153">
                  <c:v>5.5</c:v>
                </c:pt>
                <c:pt idx="154">
                  <c:v>5.5</c:v>
                </c:pt>
                <c:pt idx="155">
                  <c:v>5.5</c:v>
                </c:pt>
                <c:pt idx="156">
                  <c:v>5.5</c:v>
                </c:pt>
                <c:pt idx="157">
                  <c:v>5.5</c:v>
                </c:pt>
                <c:pt idx="158">
                  <c:v>5.5</c:v>
                </c:pt>
                <c:pt idx="159">
                  <c:v>5.5</c:v>
                </c:pt>
                <c:pt idx="160">
                  <c:v>5.5</c:v>
                </c:pt>
                <c:pt idx="161">
                  <c:v>5.5</c:v>
                </c:pt>
                <c:pt idx="162">
                  <c:v>5.5</c:v>
                </c:pt>
                <c:pt idx="163">
                  <c:v>5.5</c:v>
                </c:pt>
                <c:pt idx="164">
                  <c:v>5.25</c:v>
                </c:pt>
                <c:pt idx="165">
                  <c:v>5.25</c:v>
                </c:pt>
                <c:pt idx="166">
                  <c:v>5.25</c:v>
                </c:pt>
                <c:pt idx="167">
                  <c:v>5.25</c:v>
                </c:pt>
                <c:pt idx="168">
                  <c:v>5.25</c:v>
                </c:pt>
                <c:pt idx="169">
                  <c:v>5.25</c:v>
                </c:pt>
                <c:pt idx="170">
                  <c:v>5</c:v>
                </c:pt>
                <c:pt idx="171">
                  <c:v>5</c:v>
                </c:pt>
                <c:pt idx="172">
                  <c:v>5</c:v>
                </c:pt>
                <c:pt idx="173">
                  <c:v>5</c:v>
                </c:pt>
                <c:pt idx="174">
                  <c:v>5</c:v>
                </c:pt>
                <c:pt idx="175">
                  <c:v>5</c:v>
                </c:pt>
                <c:pt idx="176">
                  <c:v>5</c:v>
                </c:pt>
                <c:pt idx="177">
                  <c:v>4.5</c:v>
                </c:pt>
                <c:pt idx="178">
                  <c:v>4.5</c:v>
                </c:pt>
                <c:pt idx="179">
                  <c:v>4.5</c:v>
                </c:pt>
                <c:pt idx="180">
                  <c:v>4.5</c:v>
                </c:pt>
                <c:pt idx="181">
                  <c:v>4.5</c:v>
                </c:pt>
                <c:pt idx="182">
                  <c:v>4.5</c:v>
                </c:pt>
                <c:pt idx="183">
                  <c:v>4.5</c:v>
                </c:pt>
                <c:pt idx="184">
                  <c:v>4.5</c:v>
                </c:pt>
                <c:pt idx="185">
                  <c:v>4.5</c:v>
                </c:pt>
                <c:pt idx="186">
                  <c:v>4.5</c:v>
                </c:pt>
                <c:pt idx="187">
                  <c:v>4.5</c:v>
                </c:pt>
                <c:pt idx="188">
                  <c:v>4.5</c:v>
                </c:pt>
                <c:pt idx="189">
                  <c:v>4.5</c:v>
                </c:pt>
                <c:pt idx="190">
                  <c:v>4.25</c:v>
                </c:pt>
                <c:pt idx="191">
                  <c:v>4.25</c:v>
                </c:pt>
                <c:pt idx="192">
                  <c:v>4.25</c:v>
                </c:pt>
                <c:pt idx="193">
                  <c:v>4.25</c:v>
                </c:pt>
                <c:pt idx="194">
                  <c:v>4.25</c:v>
                </c:pt>
                <c:pt idx="195">
                  <c:v>4.25</c:v>
                </c:pt>
                <c:pt idx="196">
                  <c:v>4.25</c:v>
                </c:pt>
                <c:pt idx="197">
                  <c:v>4.25</c:v>
                </c:pt>
                <c:pt idx="198">
                  <c:v>4.25</c:v>
                </c:pt>
                <c:pt idx="199">
                  <c:v>4.25</c:v>
                </c:pt>
                <c:pt idx="200">
                  <c:v>4.25</c:v>
                </c:pt>
                <c:pt idx="201">
                  <c:v>4.25</c:v>
                </c:pt>
                <c:pt idx="202">
                  <c:v>4.25</c:v>
                </c:pt>
                <c:pt idx="203">
                  <c:v>5.25</c:v>
                </c:pt>
                <c:pt idx="204">
                  <c:v>5.25</c:v>
                </c:pt>
                <c:pt idx="205">
                  <c:v>5.25</c:v>
                </c:pt>
                <c:pt idx="206">
                  <c:v>5.25</c:v>
                </c:pt>
                <c:pt idx="207">
                  <c:v>5.25</c:v>
                </c:pt>
                <c:pt idx="208">
                  <c:v>5.25</c:v>
                </c:pt>
                <c:pt idx="209">
                  <c:v>5.25</c:v>
                </c:pt>
                <c:pt idx="210">
                  <c:v>5.5</c:v>
                </c:pt>
                <c:pt idx="211">
                  <c:v>5.5</c:v>
                </c:pt>
                <c:pt idx="212">
                  <c:v>5.5</c:v>
                </c:pt>
                <c:pt idx="213">
                  <c:v>5.5</c:v>
                </c:pt>
                <c:pt idx="214">
                  <c:v>5.5</c:v>
                </c:pt>
                <c:pt idx="215">
                  <c:v>5.5</c:v>
                </c:pt>
                <c:pt idx="216">
                  <c:v>5.5</c:v>
                </c:pt>
                <c:pt idx="217">
                  <c:v>5.5</c:v>
                </c:pt>
                <c:pt idx="218">
                  <c:v>5.5</c:v>
                </c:pt>
                <c:pt idx="219">
                  <c:v>5.5</c:v>
                </c:pt>
                <c:pt idx="220">
                  <c:v>5.5</c:v>
                </c:pt>
                <c:pt idx="221">
                  <c:v>5.5</c:v>
                </c:pt>
                <c:pt idx="222">
                  <c:v>6</c:v>
                </c:pt>
                <c:pt idx="223">
                  <c:v>6</c:v>
                </c:pt>
                <c:pt idx="224">
                  <c:v>6</c:v>
                </c:pt>
                <c:pt idx="225">
                  <c:v>6</c:v>
                </c:pt>
                <c:pt idx="226">
                  <c:v>6</c:v>
                </c:pt>
                <c:pt idx="227">
                  <c:v>6</c:v>
                </c:pt>
                <c:pt idx="228">
                  <c:v>6.5</c:v>
                </c:pt>
                <c:pt idx="229">
                  <c:v>6.5</c:v>
                </c:pt>
                <c:pt idx="230">
                  <c:v>6.5</c:v>
                </c:pt>
                <c:pt idx="231">
                  <c:v>6.5</c:v>
                </c:pt>
                <c:pt idx="232">
                  <c:v>6.5</c:v>
                </c:pt>
                <c:pt idx="233">
                  <c:v>6.5</c:v>
                </c:pt>
                <c:pt idx="234">
                  <c:v>6.5</c:v>
                </c:pt>
                <c:pt idx="235">
                  <c:v>7</c:v>
                </c:pt>
                <c:pt idx="236">
                  <c:v>7</c:v>
                </c:pt>
                <c:pt idx="237">
                  <c:v>7</c:v>
                </c:pt>
                <c:pt idx="238">
                  <c:v>7</c:v>
                </c:pt>
                <c:pt idx="239">
                  <c:v>7</c:v>
                </c:pt>
                <c:pt idx="240">
                  <c:v>7</c:v>
                </c:pt>
                <c:pt idx="241">
                  <c:v>7.25</c:v>
                </c:pt>
                <c:pt idx="242">
                  <c:v>7.25</c:v>
                </c:pt>
                <c:pt idx="243">
                  <c:v>7.25</c:v>
                </c:pt>
                <c:pt idx="244">
                  <c:v>7.25</c:v>
                </c:pt>
                <c:pt idx="245">
                  <c:v>7.25</c:v>
                </c:pt>
                <c:pt idx="246">
                  <c:v>7.25</c:v>
                </c:pt>
                <c:pt idx="247">
                  <c:v>7.25</c:v>
                </c:pt>
                <c:pt idx="248">
                  <c:v>7.25</c:v>
                </c:pt>
                <c:pt idx="249">
                  <c:v>7.25</c:v>
                </c:pt>
                <c:pt idx="250">
                  <c:v>7.25</c:v>
                </c:pt>
                <c:pt idx="251">
                  <c:v>7.25</c:v>
                </c:pt>
                <c:pt idx="252">
                  <c:v>7.25</c:v>
                </c:pt>
                <c:pt idx="253">
                  <c:v>7.25</c:v>
                </c:pt>
                <c:pt idx="254">
                  <c:v>7.75</c:v>
                </c:pt>
                <c:pt idx="255">
                  <c:v>7.75</c:v>
                </c:pt>
                <c:pt idx="256">
                  <c:v>7.75</c:v>
                </c:pt>
                <c:pt idx="257">
                  <c:v>7.75</c:v>
                </c:pt>
                <c:pt idx="258">
                  <c:v>7.75</c:v>
                </c:pt>
                <c:pt idx="259">
                  <c:v>7.75</c:v>
                </c:pt>
                <c:pt idx="260">
                  <c:v>7.75</c:v>
                </c:pt>
                <c:pt idx="261">
                  <c:v>8</c:v>
                </c:pt>
                <c:pt idx="262">
                  <c:v>8</c:v>
                </c:pt>
                <c:pt idx="263">
                  <c:v>8</c:v>
                </c:pt>
                <c:pt idx="264">
                  <c:v>8</c:v>
                </c:pt>
                <c:pt idx="265">
                  <c:v>8</c:v>
                </c:pt>
                <c:pt idx="266">
                  <c:v>8</c:v>
                </c:pt>
                <c:pt idx="267">
                  <c:v>9.25</c:v>
                </c:pt>
                <c:pt idx="268">
                  <c:v>9.25</c:v>
                </c:pt>
                <c:pt idx="269">
                  <c:v>9.25</c:v>
                </c:pt>
                <c:pt idx="270">
                  <c:v>9.25</c:v>
                </c:pt>
                <c:pt idx="271">
                  <c:v>9.25</c:v>
                </c:pt>
                <c:pt idx="272">
                  <c:v>9.25</c:v>
                </c:pt>
                <c:pt idx="273">
                  <c:v>9.25</c:v>
                </c:pt>
                <c:pt idx="274">
                  <c:v>9.25</c:v>
                </c:pt>
                <c:pt idx="275">
                  <c:v>9.25</c:v>
                </c:pt>
                <c:pt idx="276">
                  <c:v>9.25</c:v>
                </c:pt>
                <c:pt idx="277">
                  <c:v>9.25</c:v>
                </c:pt>
                <c:pt idx="278">
                  <c:v>9.25</c:v>
                </c:pt>
                <c:pt idx="279">
                  <c:v>9.25</c:v>
                </c:pt>
                <c:pt idx="280">
                  <c:v>9.25</c:v>
                </c:pt>
                <c:pt idx="281">
                  <c:v>9.25</c:v>
                </c:pt>
                <c:pt idx="282">
                  <c:v>9.25</c:v>
                </c:pt>
                <c:pt idx="283">
                  <c:v>9.25</c:v>
                </c:pt>
                <c:pt idx="284">
                  <c:v>9.25</c:v>
                </c:pt>
                <c:pt idx="285">
                  <c:v>9.25</c:v>
                </c:pt>
                <c:pt idx="286">
                  <c:v>9.25</c:v>
                </c:pt>
                <c:pt idx="287">
                  <c:v>9.5</c:v>
                </c:pt>
                <c:pt idx="288">
                  <c:v>9.5</c:v>
                </c:pt>
                <c:pt idx="289">
                  <c:v>9.5</c:v>
                </c:pt>
                <c:pt idx="290">
                  <c:v>9.5</c:v>
                </c:pt>
                <c:pt idx="291">
                  <c:v>9.5</c:v>
                </c:pt>
                <c:pt idx="292">
                  <c:v>9.5</c:v>
                </c:pt>
                <c:pt idx="293">
                  <c:v>10</c:v>
                </c:pt>
                <c:pt idx="294">
                  <c:v>10</c:v>
                </c:pt>
                <c:pt idx="295">
                  <c:v>10</c:v>
                </c:pt>
                <c:pt idx="296">
                  <c:v>10</c:v>
                </c:pt>
                <c:pt idx="297">
                  <c:v>10</c:v>
                </c:pt>
                <c:pt idx="298">
                  <c:v>10</c:v>
                </c:pt>
                <c:pt idx="299">
                  <c:v>10</c:v>
                </c:pt>
                <c:pt idx="300">
                  <c:v>10.5</c:v>
                </c:pt>
                <c:pt idx="301">
                  <c:v>10.5</c:v>
                </c:pt>
                <c:pt idx="302">
                  <c:v>10.5</c:v>
                </c:pt>
                <c:pt idx="303">
                  <c:v>10.5</c:v>
                </c:pt>
                <c:pt idx="304">
                  <c:v>10.5</c:v>
                </c:pt>
                <c:pt idx="305">
                  <c:v>10.5</c:v>
                </c:pt>
                <c:pt idx="306">
                  <c:v>10.75</c:v>
                </c:pt>
                <c:pt idx="307">
                  <c:v>10.75</c:v>
                </c:pt>
                <c:pt idx="308">
                  <c:v>10.75</c:v>
                </c:pt>
              </c:numCache>
            </c:numRef>
          </c:val>
          <c:smooth val="0"/>
          <c:extLst xmlns:c16r2="http://schemas.microsoft.com/office/drawing/2015/06/chart">
            <c:ext xmlns:c16="http://schemas.microsoft.com/office/drawing/2014/chart" uri="{C3380CC4-5D6E-409C-BE32-E72D297353CC}">
              <c16:uniqueId val="{00000003-AF2C-4059-98EA-70A50D63DAEA}"/>
            </c:ext>
          </c:extLst>
        </c:ser>
        <c:ser>
          <c:idx val="5"/>
          <c:order val="4"/>
          <c:tx>
            <c:strRef>
              <c:f>'Chart 43'!$E$1</c:f>
              <c:strCache>
                <c:ptCount val="1"/>
                <c:pt idx="0">
                  <c:v>CBA deposit facility</c:v>
                </c:pt>
              </c:strCache>
            </c:strRef>
          </c:tx>
          <c:spPr>
            <a:ln w="12700">
              <a:solidFill>
                <a:srgbClr val="8064A2">
                  <a:lumMod val="50000"/>
                </a:srgbClr>
              </a:solidFill>
            </a:ln>
          </c:spPr>
          <c:marker>
            <c:symbol val="none"/>
          </c:marker>
          <c:cat>
            <c:numRef>
              <c:f>'Chart 43'!$A$2:$A$324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numCache>
            </c:numRef>
          </c:cat>
          <c:val>
            <c:numRef>
              <c:f>'Chart 43'!$E$2:$E$324</c:f>
              <c:numCache>
                <c:formatCode>_(* #,##0.0_);_(* \(#,##0.0\);_(* "-"??_);_(@_)</c:formatCode>
                <c:ptCount val="322"/>
                <c:pt idx="0">
                  <c:v>4.75</c:v>
                </c:pt>
                <c:pt idx="1">
                  <c:v>4.75</c:v>
                </c:pt>
                <c:pt idx="2">
                  <c:v>4.75</c:v>
                </c:pt>
                <c:pt idx="3">
                  <c:v>4.75</c:v>
                </c:pt>
                <c:pt idx="4">
                  <c:v>4.75</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c:v>
                </c:pt>
                <c:pt idx="22">
                  <c:v>4.5</c:v>
                </c:pt>
                <c:pt idx="23">
                  <c:v>4.5</c:v>
                </c:pt>
                <c:pt idx="24">
                  <c:v>4.5</c:v>
                </c:pt>
                <c:pt idx="25">
                  <c:v>4.5</c:v>
                </c:pt>
                <c:pt idx="26">
                  <c:v>4.5</c:v>
                </c:pt>
                <c:pt idx="27">
                  <c:v>4.5</c:v>
                </c:pt>
                <c:pt idx="28">
                  <c:v>4.5</c:v>
                </c:pt>
                <c:pt idx="29">
                  <c:v>4.5</c:v>
                </c:pt>
                <c:pt idx="30">
                  <c:v>4.5</c:v>
                </c:pt>
                <c:pt idx="31">
                  <c:v>4.5</c:v>
                </c:pt>
                <c:pt idx="32">
                  <c:v>4.5</c:v>
                </c:pt>
                <c:pt idx="33">
                  <c:v>4.5</c:v>
                </c:pt>
                <c:pt idx="34">
                  <c:v>4.5</c:v>
                </c:pt>
                <c:pt idx="35">
                  <c:v>4.5</c:v>
                </c:pt>
                <c:pt idx="36">
                  <c:v>4.5</c:v>
                </c:pt>
                <c:pt idx="37">
                  <c:v>4.5</c:v>
                </c:pt>
                <c:pt idx="38">
                  <c:v>4.5</c:v>
                </c:pt>
                <c:pt idx="39">
                  <c:v>4.5</c:v>
                </c:pt>
                <c:pt idx="40">
                  <c:v>4.5</c:v>
                </c:pt>
                <c:pt idx="41">
                  <c:v>4.5</c:v>
                </c:pt>
                <c:pt idx="42">
                  <c:v>4.5</c:v>
                </c:pt>
                <c:pt idx="43">
                  <c:v>4.5</c:v>
                </c:pt>
                <c:pt idx="44">
                  <c:v>4.5</c:v>
                </c:pt>
                <c:pt idx="45">
                  <c:v>4.5</c:v>
                </c:pt>
                <c:pt idx="46">
                  <c:v>4.5</c:v>
                </c:pt>
                <c:pt idx="47">
                  <c:v>4.5</c:v>
                </c:pt>
                <c:pt idx="48">
                  <c:v>4.5</c:v>
                </c:pt>
                <c:pt idx="49">
                  <c:v>4.5</c:v>
                </c:pt>
                <c:pt idx="50">
                  <c:v>4.5</c:v>
                </c:pt>
                <c:pt idx="51">
                  <c:v>4.5</c:v>
                </c:pt>
                <c:pt idx="52">
                  <c:v>4.5</c:v>
                </c:pt>
                <c:pt idx="53">
                  <c:v>4.5</c:v>
                </c:pt>
                <c:pt idx="54">
                  <c:v>4.5</c:v>
                </c:pt>
                <c:pt idx="55">
                  <c:v>4.5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pt idx="70">
                  <c:v>4.5</c:v>
                </c:pt>
                <c:pt idx="71">
                  <c:v>4.5</c:v>
                </c:pt>
                <c:pt idx="72">
                  <c:v>4.5</c:v>
                </c:pt>
                <c:pt idx="73">
                  <c:v>4.5</c:v>
                </c:pt>
                <c:pt idx="74">
                  <c:v>4.5</c:v>
                </c:pt>
                <c:pt idx="75">
                  <c:v>4.5</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4.25</c:v>
                </c:pt>
                <c:pt idx="106">
                  <c:v>4.25</c:v>
                </c:pt>
                <c:pt idx="107">
                  <c:v>4.25</c:v>
                </c:pt>
                <c:pt idx="108">
                  <c:v>4.25</c:v>
                </c:pt>
                <c:pt idx="109">
                  <c:v>4.25</c:v>
                </c:pt>
                <c:pt idx="110">
                  <c:v>4.25</c:v>
                </c:pt>
                <c:pt idx="111">
                  <c:v>4.25</c:v>
                </c:pt>
                <c:pt idx="112">
                  <c:v>4.25</c:v>
                </c:pt>
                <c:pt idx="113">
                  <c:v>4.25</c:v>
                </c:pt>
                <c:pt idx="114">
                  <c:v>4.25</c:v>
                </c:pt>
                <c:pt idx="115">
                  <c:v>4.25</c:v>
                </c:pt>
                <c:pt idx="116">
                  <c:v>4.25</c:v>
                </c:pt>
                <c:pt idx="117">
                  <c:v>4.25</c:v>
                </c:pt>
                <c:pt idx="118">
                  <c:v>4.25</c:v>
                </c:pt>
                <c:pt idx="119">
                  <c:v>4.25</c:v>
                </c:pt>
                <c:pt idx="120">
                  <c:v>4.25</c:v>
                </c:pt>
                <c:pt idx="121">
                  <c:v>4.25</c:v>
                </c:pt>
                <c:pt idx="122">
                  <c:v>4.25</c:v>
                </c:pt>
                <c:pt idx="123">
                  <c:v>4.25</c:v>
                </c:pt>
                <c:pt idx="124">
                  <c:v>4.25</c:v>
                </c:pt>
                <c:pt idx="125">
                  <c:v>4.25</c:v>
                </c:pt>
                <c:pt idx="126">
                  <c:v>4.25</c:v>
                </c:pt>
                <c:pt idx="127">
                  <c:v>4.25</c:v>
                </c:pt>
                <c:pt idx="128">
                  <c:v>4.25</c:v>
                </c:pt>
                <c:pt idx="129">
                  <c:v>4.25</c:v>
                </c:pt>
                <c:pt idx="130">
                  <c:v>4.25</c:v>
                </c:pt>
                <c:pt idx="131">
                  <c:v>4.25</c:v>
                </c:pt>
                <c:pt idx="132">
                  <c:v>4.25</c:v>
                </c:pt>
                <c:pt idx="133">
                  <c:v>4.25</c:v>
                </c:pt>
                <c:pt idx="134">
                  <c:v>4.25</c:v>
                </c:pt>
                <c:pt idx="135">
                  <c:v>4.25</c:v>
                </c:pt>
                <c:pt idx="136">
                  <c:v>4.25</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4</c:v>
                </c:pt>
                <c:pt idx="151">
                  <c:v>4</c:v>
                </c:pt>
                <c:pt idx="152">
                  <c:v>4</c:v>
                </c:pt>
                <c:pt idx="153">
                  <c:v>4</c:v>
                </c:pt>
                <c:pt idx="154">
                  <c:v>4</c:v>
                </c:pt>
                <c:pt idx="155">
                  <c:v>4</c:v>
                </c:pt>
                <c:pt idx="156">
                  <c:v>4</c:v>
                </c:pt>
                <c:pt idx="157">
                  <c:v>4</c:v>
                </c:pt>
                <c:pt idx="158">
                  <c:v>4</c:v>
                </c:pt>
                <c:pt idx="159">
                  <c:v>4</c:v>
                </c:pt>
                <c:pt idx="160">
                  <c:v>4</c:v>
                </c:pt>
                <c:pt idx="161">
                  <c:v>4</c:v>
                </c:pt>
                <c:pt idx="162">
                  <c:v>4</c:v>
                </c:pt>
                <c:pt idx="163">
                  <c:v>4</c:v>
                </c:pt>
                <c:pt idx="164">
                  <c:v>3.75</c:v>
                </c:pt>
                <c:pt idx="165">
                  <c:v>3.75</c:v>
                </c:pt>
                <c:pt idx="166">
                  <c:v>3.75</c:v>
                </c:pt>
                <c:pt idx="167">
                  <c:v>3.75</c:v>
                </c:pt>
                <c:pt idx="168">
                  <c:v>3.75</c:v>
                </c:pt>
                <c:pt idx="169">
                  <c:v>3.75</c:v>
                </c:pt>
                <c:pt idx="170">
                  <c:v>3.5</c:v>
                </c:pt>
                <c:pt idx="171">
                  <c:v>3.5</c:v>
                </c:pt>
                <c:pt idx="172">
                  <c:v>3.5</c:v>
                </c:pt>
                <c:pt idx="173">
                  <c:v>3.5</c:v>
                </c:pt>
                <c:pt idx="174">
                  <c:v>3.5</c:v>
                </c:pt>
                <c:pt idx="175">
                  <c:v>3.5</c:v>
                </c:pt>
                <c:pt idx="176">
                  <c:v>3.5</c:v>
                </c:pt>
                <c:pt idx="177">
                  <c:v>3</c:v>
                </c:pt>
                <c:pt idx="178">
                  <c:v>3</c:v>
                </c:pt>
                <c:pt idx="179">
                  <c:v>3</c:v>
                </c:pt>
                <c:pt idx="180">
                  <c:v>3</c:v>
                </c:pt>
                <c:pt idx="181">
                  <c:v>3</c:v>
                </c:pt>
                <c:pt idx="182">
                  <c:v>3</c:v>
                </c:pt>
                <c:pt idx="183">
                  <c:v>3</c:v>
                </c:pt>
                <c:pt idx="184">
                  <c:v>3</c:v>
                </c:pt>
                <c:pt idx="185">
                  <c:v>3</c:v>
                </c:pt>
                <c:pt idx="186">
                  <c:v>3</c:v>
                </c:pt>
                <c:pt idx="187">
                  <c:v>3</c:v>
                </c:pt>
                <c:pt idx="188">
                  <c:v>3</c:v>
                </c:pt>
                <c:pt idx="189">
                  <c:v>3</c:v>
                </c:pt>
                <c:pt idx="190">
                  <c:v>2.75</c:v>
                </c:pt>
                <c:pt idx="191">
                  <c:v>2.75</c:v>
                </c:pt>
                <c:pt idx="192">
                  <c:v>2.75</c:v>
                </c:pt>
                <c:pt idx="193">
                  <c:v>2.75</c:v>
                </c:pt>
                <c:pt idx="194">
                  <c:v>2.75</c:v>
                </c:pt>
                <c:pt idx="195">
                  <c:v>2.75</c:v>
                </c:pt>
                <c:pt idx="196">
                  <c:v>2.75</c:v>
                </c:pt>
                <c:pt idx="197">
                  <c:v>2.75</c:v>
                </c:pt>
                <c:pt idx="198">
                  <c:v>2.75</c:v>
                </c:pt>
                <c:pt idx="199">
                  <c:v>2.75</c:v>
                </c:pt>
                <c:pt idx="200">
                  <c:v>2.75</c:v>
                </c:pt>
                <c:pt idx="201">
                  <c:v>2.75</c:v>
                </c:pt>
                <c:pt idx="202">
                  <c:v>2.75</c:v>
                </c:pt>
                <c:pt idx="203">
                  <c:v>3.75</c:v>
                </c:pt>
                <c:pt idx="204">
                  <c:v>3.75</c:v>
                </c:pt>
                <c:pt idx="205">
                  <c:v>3.75</c:v>
                </c:pt>
                <c:pt idx="206">
                  <c:v>3.75</c:v>
                </c:pt>
                <c:pt idx="207">
                  <c:v>3.75</c:v>
                </c:pt>
                <c:pt idx="208">
                  <c:v>3.75</c:v>
                </c:pt>
                <c:pt idx="209">
                  <c:v>3.75</c:v>
                </c:pt>
                <c:pt idx="210">
                  <c:v>4</c:v>
                </c:pt>
                <c:pt idx="211">
                  <c:v>4</c:v>
                </c:pt>
                <c:pt idx="212">
                  <c:v>4</c:v>
                </c:pt>
                <c:pt idx="213">
                  <c:v>4</c:v>
                </c:pt>
                <c:pt idx="214">
                  <c:v>4</c:v>
                </c:pt>
                <c:pt idx="215">
                  <c:v>4</c:v>
                </c:pt>
                <c:pt idx="216">
                  <c:v>4</c:v>
                </c:pt>
                <c:pt idx="217">
                  <c:v>4</c:v>
                </c:pt>
                <c:pt idx="218">
                  <c:v>4</c:v>
                </c:pt>
                <c:pt idx="219">
                  <c:v>4</c:v>
                </c:pt>
                <c:pt idx="220">
                  <c:v>4</c:v>
                </c:pt>
                <c:pt idx="221">
                  <c:v>4</c:v>
                </c:pt>
                <c:pt idx="222">
                  <c:v>4.5</c:v>
                </c:pt>
                <c:pt idx="223">
                  <c:v>4.5</c:v>
                </c:pt>
                <c:pt idx="224">
                  <c:v>4.5</c:v>
                </c:pt>
                <c:pt idx="225">
                  <c:v>4.5</c:v>
                </c:pt>
                <c:pt idx="226">
                  <c:v>4.5</c:v>
                </c:pt>
                <c:pt idx="227">
                  <c:v>4.5</c:v>
                </c:pt>
                <c:pt idx="228">
                  <c:v>5</c:v>
                </c:pt>
                <c:pt idx="229">
                  <c:v>5</c:v>
                </c:pt>
                <c:pt idx="230">
                  <c:v>5</c:v>
                </c:pt>
                <c:pt idx="231">
                  <c:v>5</c:v>
                </c:pt>
                <c:pt idx="232">
                  <c:v>5</c:v>
                </c:pt>
                <c:pt idx="233">
                  <c:v>5</c:v>
                </c:pt>
                <c:pt idx="234">
                  <c:v>5</c:v>
                </c:pt>
                <c:pt idx="235">
                  <c:v>5.5</c:v>
                </c:pt>
                <c:pt idx="236">
                  <c:v>5.5</c:v>
                </c:pt>
                <c:pt idx="237">
                  <c:v>5.5</c:v>
                </c:pt>
                <c:pt idx="238">
                  <c:v>5.5</c:v>
                </c:pt>
                <c:pt idx="239">
                  <c:v>5.5</c:v>
                </c:pt>
                <c:pt idx="240">
                  <c:v>5.5</c:v>
                </c:pt>
                <c:pt idx="241">
                  <c:v>5.75</c:v>
                </c:pt>
                <c:pt idx="242">
                  <c:v>5.75</c:v>
                </c:pt>
                <c:pt idx="243">
                  <c:v>5.75</c:v>
                </c:pt>
                <c:pt idx="244">
                  <c:v>5.75</c:v>
                </c:pt>
                <c:pt idx="245">
                  <c:v>5.75</c:v>
                </c:pt>
                <c:pt idx="246">
                  <c:v>5.75</c:v>
                </c:pt>
                <c:pt idx="247">
                  <c:v>5.75</c:v>
                </c:pt>
                <c:pt idx="248">
                  <c:v>5.75</c:v>
                </c:pt>
                <c:pt idx="249">
                  <c:v>5.75</c:v>
                </c:pt>
                <c:pt idx="250">
                  <c:v>5.75</c:v>
                </c:pt>
                <c:pt idx="251">
                  <c:v>5.75</c:v>
                </c:pt>
                <c:pt idx="252">
                  <c:v>5.75</c:v>
                </c:pt>
                <c:pt idx="253">
                  <c:v>5.75</c:v>
                </c:pt>
                <c:pt idx="254">
                  <c:v>6.25</c:v>
                </c:pt>
                <c:pt idx="255">
                  <c:v>6.25</c:v>
                </c:pt>
                <c:pt idx="256">
                  <c:v>6.25</c:v>
                </c:pt>
                <c:pt idx="257">
                  <c:v>6.25</c:v>
                </c:pt>
                <c:pt idx="258">
                  <c:v>6.25</c:v>
                </c:pt>
                <c:pt idx="259">
                  <c:v>6.25</c:v>
                </c:pt>
                <c:pt idx="260">
                  <c:v>6.25</c:v>
                </c:pt>
                <c:pt idx="261">
                  <c:v>6.5</c:v>
                </c:pt>
                <c:pt idx="262">
                  <c:v>6.5</c:v>
                </c:pt>
                <c:pt idx="263">
                  <c:v>6.5</c:v>
                </c:pt>
                <c:pt idx="264">
                  <c:v>6.5</c:v>
                </c:pt>
                <c:pt idx="265">
                  <c:v>6.5</c:v>
                </c:pt>
                <c:pt idx="266">
                  <c:v>6.5</c:v>
                </c:pt>
                <c:pt idx="267">
                  <c:v>7.75</c:v>
                </c:pt>
                <c:pt idx="268">
                  <c:v>7.75</c:v>
                </c:pt>
                <c:pt idx="269">
                  <c:v>7.75</c:v>
                </c:pt>
                <c:pt idx="270">
                  <c:v>7.75</c:v>
                </c:pt>
                <c:pt idx="271">
                  <c:v>7.75</c:v>
                </c:pt>
                <c:pt idx="272">
                  <c:v>7.75</c:v>
                </c:pt>
                <c:pt idx="273">
                  <c:v>7.75</c:v>
                </c:pt>
                <c:pt idx="274">
                  <c:v>7.75</c:v>
                </c:pt>
                <c:pt idx="275">
                  <c:v>7.75</c:v>
                </c:pt>
                <c:pt idx="276">
                  <c:v>7.75</c:v>
                </c:pt>
                <c:pt idx="277">
                  <c:v>7.75</c:v>
                </c:pt>
                <c:pt idx="278">
                  <c:v>7.75</c:v>
                </c:pt>
                <c:pt idx="279">
                  <c:v>7.75</c:v>
                </c:pt>
                <c:pt idx="280">
                  <c:v>7.75</c:v>
                </c:pt>
                <c:pt idx="281">
                  <c:v>7.75</c:v>
                </c:pt>
                <c:pt idx="282">
                  <c:v>7.75</c:v>
                </c:pt>
                <c:pt idx="283">
                  <c:v>7.75</c:v>
                </c:pt>
                <c:pt idx="284">
                  <c:v>7.75</c:v>
                </c:pt>
                <c:pt idx="285">
                  <c:v>7.75</c:v>
                </c:pt>
                <c:pt idx="286">
                  <c:v>7.75</c:v>
                </c:pt>
                <c:pt idx="287">
                  <c:v>8</c:v>
                </c:pt>
                <c:pt idx="288">
                  <c:v>8</c:v>
                </c:pt>
                <c:pt idx="289">
                  <c:v>8</c:v>
                </c:pt>
                <c:pt idx="290">
                  <c:v>8</c:v>
                </c:pt>
                <c:pt idx="291">
                  <c:v>8</c:v>
                </c:pt>
                <c:pt idx="292">
                  <c:v>8</c:v>
                </c:pt>
                <c:pt idx="293">
                  <c:v>8.5</c:v>
                </c:pt>
                <c:pt idx="294">
                  <c:v>8.5</c:v>
                </c:pt>
                <c:pt idx="295">
                  <c:v>8.5</c:v>
                </c:pt>
                <c:pt idx="296">
                  <c:v>8.5</c:v>
                </c:pt>
                <c:pt idx="297">
                  <c:v>8.5</c:v>
                </c:pt>
                <c:pt idx="298">
                  <c:v>8.5</c:v>
                </c:pt>
                <c:pt idx="299">
                  <c:v>8.5</c:v>
                </c:pt>
                <c:pt idx="300">
                  <c:v>9</c:v>
                </c:pt>
                <c:pt idx="301">
                  <c:v>9</c:v>
                </c:pt>
                <c:pt idx="302">
                  <c:v>9</c:v>
                </c:pt>
                <c:pt idx="303">
                  <c:v>9</c:v>
                </c:pt>
                <c:pt idx="304">
                  <c:v>9</c:v>
                </c:pt>
                <c:pt idx="305">
                  <c:v>9</c:v>
                </c:pt>
                <c:pt idx="306">
                  <c:v>9.25</c:v>
                </c:pt>
                <c:pt idx="307">
                  <c:v>9.25</c:v>
                </c:pt>
                <c:pt idx="308">
                  <c:v>9.25</c:v>
                </c:pt>
              </c:numCache>
            </c:numRef>
          </c:val>
          <c:smooth val="0"/>
          <c:extLst xmlns:c16r2="http://schemas.microsoft.com/office/drawing/2015/06/chart">
            <c:ext xmlns:c16="http://schemas.microsoft.com/office/drawing/2014/chart" uri="{C3380CC4-5D6E-409C-BE32-E72D297353CC}">
              <c16:uniqueId val="{00000004-AF2C-4059-98EA-70A50D63DAEA}"/>
            </c:ext>
          </c:extLst>
        </c:ser>
        <c:ser>
          <c:idx val="0"/>
          <c:order val="5"/>
          <c:tx>
            <c:strRef>
              <c:f>'Chart 43'!$F$1</c:f>
              <c:strCache>
                <c:ptCount val="1"/>
                <c:pt idx="0">
                  <c:v>Lombard repo facility</c:v>
                </c:pt>
              </c:strCache>
            </c:strRef>
          </c:tx>
          <c:spPr>
            <a:ln w="12700">
              <a:solidFill>
                <a:srgbClr val="ED7D31">
                  <a:lumMod val="75000"/>
                </a:srgbClr>
              </a:solidFill>
            </a:ln>
          </c:spPr>
          <c:marker>
            <c:symbol val="none"/>
          </c:marker>
          <c:cat>
            <c:numRef>
              <c:f>'Chart 43'!$A$2:$A$324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numCache>
            </c:numRef>
          </c:cat>
          <c:val>
            <c:numRef>
              <c:f>'Chart 43'!$F$2:$F$324</c:f>
              <c:numCache>
                <c:formatCode>_(* #,##0.0_);_(* \(#,##0.0\);_(* "-"??_);_(@_)</c:formatCode>
                <c:ptCount val="322"/>
                <c:pt idx="0">
                  <c:v>7.75</c:v>
                </c:pt>
                <c:pt idx="1">
                  <c:v>7.75</c:v>
                </c:pt>
                <c:pt idx="2">
                  <c:v>7.75</c:v>
                </c:pt>
                <c:pt idx="3">
                  <c:v>7.75</c:v>
                </c:pt>
                <c:pt idx="4">
                  <c:v>7.75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pt idx="24">
                  <c:v>7.5</c:v>
                </c:pt>
                <c:pt idx="25">
                  <c:v>7.5</c:v>
                </c:pt>
                <c:pt idx="26">
                  <c:v>7.5</c:v>
                </c:pt>
                <c:pt idx="27">
                  <c:v>7.5</c:v>
                </c:pt>
                <c:pt idx="28">
                  <c:v>7.5</c:v>
                </c:pt>
                <c:pt idx="29">
                  <c:v>7.5</c:v>
                </c:pt>
                <c:pt idx="30">
                  <c:v>7.5</c:v>
                </c:pt>
                <c:pt idx="31">
                  <c:v>7.5</c:v>
                </c:pt>
                <c:pt idx="32">
                  <c:v>7.5</c:v>
                </c:pt>
                <c:pt idx="33">
                  <c:v>7.5</c:v>
                </c:pt>
                <c:pt idx="34">
                  <c:v>7.5</c:v>
                </c:pt>
                <c:pt idx="35">
                  <c:v>7.5</c:v>
                </c:pt>
                <c:pt idx="36">
                  <c:v>7.5</c:v>
                </c:pt>
                <c:pt idx="37">
                  <c:v>7.5</c:v>
                </c:pt>
                <c:pt idx="38">
                  <c:v>7.5</c:v>
                </c:pt>
                <c:pt idx="39">
                  <c:v>7.5</c:v>
                </c:pt>
                <c:pt idx="40">
                  <c:v>7.5</c:v>
                </c:pt>
                <c:pt idx="41">
                  <c:v>7.5</c:v>
                </c:pt>
                <c:pt idx="42">
                  <c:v>7.5</c:v>
                </c:pt>
                <c:pt idx="43">
                  <c:v>7.5</c:v>
                </c:pt>
                <c:pt idx="44">
                  <c:v>7.5</c:v>
                </c:pt>
                <c:pt idx="45">
                  <c:v>7.5</c:v>
                </c:pt>
                <c:pt idx="46">
                  <c:v>7.5</c:v>
                </c:pt>
                <c:pt idx="47">
                  <c:v>7.5</c:v>
                </c:pt>
                <c:pt idx="48">
                  <c:v>7.5</c:v>
                </c:pt>
                <c:pt idx="49">
                  <c:v>7.5</c:v>
                </c:pt>
                <c:pt idx="50">
                  <c:v>7.5</c:v>
                </c:pt>
                <c:pt idx="51">
                  <c:v>7.5</c:v>
                </c:pt>
                <c:pt idx="52">
                  <c:v>7.5</c:v>
                </c:pt>
                <c:pt idx="53">
                  <c:v>7.5</c:v>
                </c:pt>
                <c:pt idx="54">
                  <c:v>7.5</c:v>
                </c:pt>
                <c:pt idx="55">
                  <c:v>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pt idx="84">
                  <c:v>7.5</c:v>
                </c:pt>
                <c:pt idx="85">
                  <c:v>7.5</c:v>
                </c:pt>
                <c:pt idx="86">
                  <c:v>7.5</c:v>
                </c:pt>
                <c:pt idx="87">
                  <c:v>7.5</c:v>
                </c:pt>
                <c:pt idx="88">
                  <c:v>7.5</c:v>
                </c:pt>
                <c:pt idx="89">
                  <c:v>7.5</c:v>
                </c:pt>
                <c:pt idx="90">
                  <c:v>7.5</c:v>
                </c:pt>
                <c:pt idx="91">
                  <c:v>7.5</c:v>
                </c:pt>
                <c:pt idx="92">
                  <c:v>7.5</c:v>
                </c:pt>
                <c:pt idx="93">
                  <c:v>7.5</c:v>
                </c:pt>
                <c:pt idx="94">
                  <c:v>7.5</c:v>
                </c:pt>
                <c:pt idx="95">
                  <c:v>7.5</c:v>
                </c:pt>
                <c:pt idx="96">
                  <c:v>7.5</c:v>
                </c:pt>
                <c:pt idx="97">
                  <c:v>7.5</c:v>
                </c:pt>
                <c:pt idx="98">
                  <c:v>7.5</c:v>
                </c:pt>
                <c:pt idx="99">
                  <c:v>7.5</c:v>
                </c:pt>
                <c:pt idx="100">
                  <c:v>7.5</c:v>
                </c:pt>
                <c:pt idx="101">
                  <c:v>7.5</c:v>
                </c:pt>
                <c:pt idx="102">
                  <c:v>7.5</c:v>
                </c:pt>
                <c:pt idx="103">
                  <c:v>7.5</c:v>
                </c:pt>
                <c:pt idx="104">
                  <c:v>7.5</c:v>
                </c:pt>
                <c:pt idx="105">
                  <c:v>7.25</c:v>
                </c:pt>
                <c:pt idx="106">
                  <c:v>7.25</c:v>
                </c:pt>
                <c:pt idx="107">
                  <c:v>7.25</c:v>
                </c:pt>
                <c:pt idx="108">
                  <c:v>7.25</c:v>
                </c:pt>
                <c:pt idx="109">
                  <c:v>7.25</c:v>
                </c:pt>
                <c:pt idx="110">
                  <c:v>7.25</c:v>
                </c:pt>
                <c:pt idx="111">
                  <c:v>7.25</c:v>
                </c:pt>
                <c:pt idx="112">
                  <c:v>7.25</c:v>
                </c:pt>
                <c:pt idx="113">
                  <c:v>7.25</c:v>
                </c:pt>
                <c:pt idx="114">
                  <c:v>7.25</c:v>
                </c:pt>
                <c:pt idx="115">
                  <c:v>7.25</c:v>
                </c:pt>
                <c:pt idx="116">
                  <c:v>7.25</c:v>
                </c:pt>
                <c:pt idx="117">
                  <c:v>7.25</c:v>
                </c:pt>
                <c:pt idx="118">
                  <c:v>7.25</c:v>
                </c:pt>
                <c:pt idx="119">
                  <c:v>7.25</c:v>
                </c:pt>
                <c:pt idx="120">
                  <c:v>7.25</c:v>
                </c:pt>
                <c:pt idx="121">
                  <c:v>7.25</c:v>
                </c:pt>
                <c:pt idx="122">
                  <c:v>7.25</c:v>
                </c:pt>
                <c:pt idx="123">
                  <c:v>7.25</c:v>
                </c:pt>
                <c:pt idx="124">
                  <c:v>7.25</c:v>
                </c:pt>
                <c:pt idx="125">
                  <c:v>7.25</c:v>
                </c:pt>
                <c:pt idx="126">
                  <c:v>7.25</c:v>
                </c:pt>
                <c:pt idx="127">
                  <c:v>7.25</c:v>
                </c:pt>
                <c:pt idx="128">
                  <c:v>7.25</c:v>
                </c:pt>
                <c:pt idx="129">
                  <c:v>7.25</c:v>
                </c:pt>
                <c:pt idx="130">
                  <c:v>7.25</c:v>
                </c:pt>
                <c:pt idx="131">
                  <c:v>7.25</c:v>
                </c:pt>
                <c:pt idx="132">
                  <c:v>7.25</c:v>
                </c:pt>
                <c:pt idx="133">
                  <c:v>7.25</c:v>
                </c:pt>
                <c:pt idx="134">
                  <c:v>7.25</c:v>
                </c:pt>
                <c:pt idx="135">
                  <c:v>7.25</c:v>
                </c:pt>
                <c:pt idx="136">
                  <c:v>7.25</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6.75</c:v>
                </c:pt>
                <c:pt idx="165">
                  <c:v>6.75</c:v>
                </c:pt>
                <c:pt idx="166">
                  <c:v>6.75</c:v>
                </c:pt>
                <c:pt idx="167">
                  <c:v>6.75</c:v>
                </c:pt>
                <c:pt idx="168">
                  <c:v>6.75</c:v>
                </c:pt>
                <c:pt idx="169">
                  <c:v>6.75</c:v>
                </c:pt>
                <c:pt idx="170">
                  <c:v>6.5</c:v>
                </c:pt>
                <c:pt idx="171">
                  <c:v>6.5</c:v>
                </c:pt>
                <c:pt idx="172">
                  <c:v>6.5</c:v>
                </c:pt>
                <c:pt idx="173">
                  <c:v>6.5</c:v>
                </c:pt>
                <c:pt idx="174">
                  <c:v>6.5</c:v>
                </c:pt>
                <c:pt idx="175">
                  <c:v>6.5</c:v>
                </c:pt>
                <c:pt idx="176">
                  <c:v>6.5</c:v>
                </c:pt>
                <c:pt idx="177">
                  <c:v>6</c:v>
                </c:pt>
                <c:pt idx="178">
                  <c:v>6</c:v>
                </c:pt>
                <c:pt idx="179">
                  <c:v>6</c:v>
                </c:pt>
                <c:pt idx="180">
                  <c:v>6</c:v>
                </c:pt>
                <c:pt idx="181">
                  <c:v>6</c:v>
                </c:pt>
                <c:pt idx="182">
                  <c:v>6</c:v>
                </c:pt>
                <c:pt idx="183">
                  <c:v>6</c:v>
                </c:pt>
                <c:pt idx="184">
                  <c:v>6</c:v>
                </c:pt>
                <c:pt idx="185">
                  <c:v>6</c:v>
                </c:pt>
                <c:pt idx="186">
                  <c:v>6</c:v>
                </c:pt>
                <c:pt idx="187">
                  <c:v>6</c:v>
                </c:pt>
                <c:pt idx="188">
                  <c:v>6</c:v>
                </c:pt>
                <c:pt idx="189">
                  <c:v>6</c:v>
                </c:pt>
                <c:pt idx="190">
                  <c:v>5.75</c:v>
                </c:pt>
                <c:pt idx="191">
                  <c:v>5.75</c:v>
                </c:pt>
                <c:pt idx="192">
                  <c:v>5.75</c:v>
                </c:pt>
                <c:pt idx="193">
                  <c:v>5.75</c:v>
                </c:pt>
                <c:pt idx="194">
                  <c:v>5.75</c:v>
                </c:pt>
                <c:pt idx="195">
                  <c:v>5.75</c:v>
                </c:pt>
                <c:pt idx="196">
                  <c:v>5.75</c:v>
                </c:pt>
                <c:pt idx="197">
                  <c:v>5.75</c:v>
                </c:pt>
                <c:pt idx="198">
                  <c:v>5.75</c:v>
                </c:pt>
                <c:pt idx="199">
                  <c:v>5.75</c:v>
                </c:pt>
                <c:pt idx="200">
                  <c:v>5.75</c:v>
                </c:pt>
                <c:pt idx="201">
                  <c:v>5.75</c:v>
                </c:pt>
                <c:pt idx="202">
                  <c:v>5.75</c:v>
                </c:pt>
                <c:pt idx="203">
                  <c:v>6.75</c:v>
                </c:pt>
                <c:pt idx="204">
                  <c:v>6.75</c:v>
                </c:pt>
                <c:pt idx="205">
                  <c:v>6.75</c:v>
                </c:pt>
                <c:pt idx="206">
                  <c:v>6.75</c:v>
                </c:pt>
                <c:pt idx="207">
                  <c:v>6.75</c:v>
                </c:pt>
                <c:pt idx="208">
                  <c:v>6.75</c:v>
                </c:pt>
                <c:pt idx="209">
                  <c:v>6.75</c:v>
                </c:pt>
                <c:pt idx="210">
                  <c:v>7</c:v>
                </c:pt>
                <c:pt idx="211">
                  <c:v>7</c:v>
                </c:pt>
                <c:pt idx="212">
                  <c:v>7</c:v>
                </c:pt>
                <c:pt idx="213">
                  <c:v>7</c:v>
                </c:pt>
                <c:pt idx="214">
                  <c:v>7</c:v>
                </c:pt>
                <c:pt idx="215">
                  <c:v>7</c:v>
                </c:pt>
                <c:pt idx="216">
                  <c:v>7</c:v>
                </c:pt>
                <c:pt idx="217">
                  <c:v>7</c:v>
                </c:pt>
                <c:pt idx="218">
                  <c:v>7</c:v>
                </c:pt>
                <c:pt idx="219">
                  <c:v>7</c:v>
                </c:pt>
                <c:pt idx="220">
                  <c:v>7</c:v>
                </c:pt>
                <c:pt idx="221">
                  <c:v>7</c:v>
                </c:pt>
                <c:pt idx="222">
                  <c:v>7.5</c:v>
                </c:pt>
                <c:pt idx="223">
                  <c:v>7.5</c:v>
                </c:pt>
                <c:pt idx="224">
                  <c:v>7.5</c:v>
                </c:pt>
                <c:pt idx="225">
                  <c:v>7.5</c:v>
                </c:pt>
                <c:pt idx="226">
                  <c:v>7.5</c:v>
                </c:pt>
                <c:pt idx="227">
                  <c:v>7.5</c:v>
                </c:pt>
                <c:pt idx="228">
                  <c:v>8</c:v>
                </c:pt>
                <c:pt idx="229">
                  <c:v>8</c:v>
                </c:pt>
                <c:pt idx="230">
                  <c:v>8</c:v>
                </c:pt>
                <c:pt idx="231">
                  <c:v>8</c:v>
                </c:pt>
                <c:pt idx="232">
                  <c:v>8</c:v>
                </c:pt>
                <c:pt idx="233">
                  <c:v>8</c:v>
                </c:pt>
                <c:pt idx="234">
                  <c:v>8</c:v>
                </c:pt>
                <c:pt idx="235">
                  <c:v>8.5</c:v>
                </c:pt>
                <c:pt idx="236">
                  <c:v>8.5</c:v>
                </c:pt>
                <c:pt idx="237">
                  <c:v>8.5</c:v>
                </c:pt>
                <c:pt idx="238">
                  <c:v>8.5</c:v>
                </c:pt>
                <c:pt idx="239">
                  <c:v>8.5</c:v>
                </c:pt>
                <c:pt idx="240">
                  <c:v>8.5</c:v>
                </c:pt>
                <c:pt idx="241">
                  <c:v>8.75</c:v>
                </c:pt>
                <c:pt idx="242">
                  <c:v>8.75</c:v>
                </c:pt>
                <c:pt idx="243">
                  <c:v>8.75</c:v>
                </c:pt>
                <c:pt idx="244">
                  <c:v>8.75</c:v>
                </c:pt>
                <c:pt idx="245">
                  <c:v>8.75</c:v>
                </c:pt>
                <c:pt idx="246">
                  <c:v>8.75</c:v>
                </c:pt>
                <c:pt idx="247">
                  <c:v>8.75</c:v>
                </c:pt>
                <c:pt idx="248">
                  <c:v>8.75</c:v>
                </c:pt>
                <c:pt idx="249">
                  <c:v>8.75</c:v>
                </c:pt>
                <c:pt idx="250">
                  <c:v>8.75</c:v>
                </c:pt>
                <c:pt idx="251">
                  <c:v>8.75</c:v>
                </c:pt>
                <c:pt idx="252">
                  <c:v>8.75</c:v>
                </c:pt>
                <c:pt idx="253">
                  <c:v>8.75</c:v>
                </c:pt>
                <c:pt idx="254">
                  <c:v>9.25</c:v>
                </c:pt>
                <c:pt idx="255">
                  <c:v>9.25</c:v>
                </c:pt>
                <c:pt idx="256">
                  <c:v>9.25</c:v>
                </c:pt>
                <c:pt idx="257">
                  <c:v>9.25</c:v>
                </c:pt>
                <c:pt idx="258">
                  <c:v>9.25</c:v>
                </c:pt>
                <c:pt idx="259">
                  <c:v>9.25</c:v>
                </c:pt>
                <c:pt idx="260">
                  <c:v>9.25</c:v>
                </c:pt>
                <c:pt idx="261">
                  <c:v>9.5</c:v>
                </c:pt>
                <c:pt idx="262">
                  <c:v>9.5</c:v>
                </c:pt>
                <c:pt idx="263">
                  <c:v>9.5</c:v>
                </c:pt>
                <c:pt idx="264">
                  <c:v>9.5</c:v>
                </c:pt>
                <c:pt idx="265">
                  <c:v>9.5</c:v>
                </c:pt>
                <c:pt idx="266">
                  <c:v>9.5</c:v>
                </c:pt>
                <c:pt idx="267">
                  <c:v>10.75</c:v>
                </c:pt>
                <c:pt idx="268">
                  <c:v>10.75</c:v>
                </c:pt>
                <c:pt idx="269">
                  <c:v>10.75</c:v>
                </c:pt>
                <c:pt idx="270">
                  <c:v>10.75</c:v>
                </c:pt>
                <c:pt idx="271">
                  <c:v>10.75</c:v>
                </c:pt>
                <c:pt idx="272">
                  <c:v>10.75</c:v>
                </c:pt>
                <c:pt idx="273">
                  <c:v>10.75</c:v>
                </c:pt>
                <c:pt idx="274">
                  <c:v>10.75</c:v>
                </c:pt>
                <c:pt idx="275">
                  <c:v>10.75</c:v>
                </c:pt>
                <c:pt idx="276">
                  <c:v>10.75</c:v>
                </c:pt>
                <c:pt idx="277">
                  <c:v>10.75</c:v>
                </c:pt>
                <c:pt idx="278">
                  <c:v>10.75</c:v>
                </c:pt>
                <c:pt idx="279">
                  <c:v>10.75</c:v>
                </c:pt>
                <c:pt idx="280">
                  <c:v>10.75</c:v>
                </c:pt>
                <c:pt idx="281">
                  <c:v>10.75</c:v>
                </c:pt>
                <c:pt idx="282">
                  <c:v>10.75</c:v>
                </c:pt>
                <c:pt idx="283">
                  <c:v>10.75</c:v>
                </c:pt>
                <c:pt idx="284">
                  <c:v>10.75</c:v>
                </c:pt>
                <c:pt idx="285">
                  <c:v>10.75</c:v>
                </c:pt>
                <c:pt idx="286">
                  <c:v>10.75</c:v>
                </c:pt>
                <c:pt idx="287">
                  <c:v>11</c:v>
                </c:pt>
                <c:pt idx="288">
                  <c:v>11</c:v>
                </c:pt>
                <c:pt idx="289">
                  <c:v>11</c:v>
                </c:pt>
                <c:pt idx="290">
                  <c:v>11</c:v>
                </c:pt>
                <c:pt idx="291">
                  <c:v>11</c:v>
                </c:pt>
                <c:pt idx="292">
                  <c:v>11</c:v>
                </c:pt>
                <c:pt idx="293">
                  <c:v>11.5</c:v>
                </c:pt>
                <c:pt idx="294">
                  <c:v>11.5</c:v>
                </c:pt>
                <c:pt idx="295">
                  <c:v>11.5</c:v>
                </c:pt>
                <c:pt idx="296">
                  <c:v>11.5</c:v>
                </c:pt>
                <c:pt idx="297">
                  <c:v>11.5</c:v>
                </c:pt>
                <c:pt idx="298">
                  <c:v>11.5</c:v>
                </c:pt>
                <c:pt idx="299">
                  <c:v>11.5</c:v>
                </c:pt>
                <c:pt idx="300">
                  <c:v>12</c:v>
                </c:pt>
                <c:pt idx="301">
                  <c:v>12</c:v>
                </c:pt>
                <c:pt idx="302">
                  <c:v>12</c:v>
                </c:pt>
                <c:pt idx="303">
                  <c:v>12</c:v>
                </c:pt>
                <c:pt idx="304">
                  <c:v>12</c:v>
                </c:pt>
                <c:pt idx="305">
                  <c:v>12</c:v>
                </c:pt>
                <c:pt idx="306">
                  <c:v>12.25</c:v>
                </c:pt>
                <c:pt idx="307">
                  <c:v>12.25</c:v>
                </c:pt>
                <c:pt idx="308">
                  <c:v>12.25</c:v>
                </c:pt>
              </c:numCache>
            </c:numRef>
          </c:val>
          <c:smooth val="0"/>
          <c:extLst xmlns:c16r2="http://schemas.microsoft.com/office/drawing/2015/06/chart">
            <c:ext xmlns:c16="http://schemas.microsoft.com/office/drawing/2014/chart" uri="{C3380CC4-5D6E-409C-BE32-E72D297353CC}">
              <c16:uniqueId val="{00000005-AF2C-4059-98EA-70A50D63DAEA}"/>
            </c:ext>
          </c:extLst>
        </c:ser>
        <c:dLbls>
          <c:showLegendKey val="0"/>
          <c:showVal val="0"/>
          <c:showCatName val="0"/>
          <c:showSerName val="0"/>
          <c:showPercent val="0"/>
          <c:showBubbleSize val="0"/>
        </c:dLbls>
        <c:smooth val="0"/>
        <c:axId val="486530128"/>
        <c:axId val="486537184"/>
      </c:lineChart>
      <c:dateAx>
        <c:axId val="486530128"/>
        <c:scaling>
          <c:orientation val="minMax"/>
          <c:max val="44925"/>
          <c:min val="44197"/>
        </c:scaling>
        <c:delete val="0"/>
        <c:axPos val="b"/>
        <c:numFmt formatCode="dd/mm/yy;@" sourceLinked="0"/>
        <c:majorTickMark val="out"/>
        <c:minorTickMark val="none"/>
        <c:tickLblPos val="low"/>
        <c:spPr>
          <a:ln w="6350">
            <a:solidFill>
              <a:sysClr val="windowText" lastClr="000000"/>
            </a:solidFill>
          </a:ln>
        </c:spPr>
        <c:txPr>
          <a:bodyPr rot="-5400000" vert="horz"/>
          <a:lstStyle/>
          <a:p>
            <a:pPr>
              <a:defRPr sz="600" b="0" i="0" u="none" strike="noStrike" baseline="0">
                <a:solidFill>
                  <a:srgbClr val="000000"/>
                </a:solidFill>
                <a:latin typeface="GHEA Grapalat" pitchFamily="50" charset="0"/>
                <a:ea typeface="Calibri"/>
                <a:cs typeface="Calibri"/>
              </a:defRPr>
            </a:pPr>
            <a:endParaRPr lang="en-US"/>
          </a:p>
        </c:txPr>
        <c:crossAx val="486537184"/>
        <c:crosses val="autoZero"/>
        <c:auto val="1"/>
        <c:lblOffset val="100"/>
        <c:baseTimeUnit val="days"/>
        <c:majorUnit val="45"/>
        <c:majorTimeUnit val="days"/>
      </c:dateAx>
      <c:valAx>
        <c:axId val="486537184"/>
        <c:scaling>
          <c:orientation val="minMax"/>
          <c:max val="13"/>
          <c:min val="2"/>
        </c:scaling>
        <c:delete val="0"/>
        <c:axPos val="l"/>
        <c:numFmt formatCode="_(* #,##0_);_(* \(#,##0\);_(* &quot;-&quot;_);_(@_)" sourceLinked="0"/>
        <c:majorTickMark val="out"/>
        <c:minorTickMark val="none"/>
        <c:tickLblPos val="nextTo"/>
        <c:spPr>
          <a:ln w="6350">
            <a:solidFill>
              <a:sysClr val="windowText" lastClr="000000"/>
            </a:solidFill>
          </a:ln>
        </c:spPr>
        <c:txPr>
          <a:bodyPr rot="0" vert="horz"/>
          <a:lstStyle/>
          <a:p>
            <a:pPr>
              <a:defRPr sz="600" b="0" i="0" u="none" strike="noStrike" baseline="0">
                <a:solidFill>
                  <a:srgbClr val="000000"/>
                </a:solidFill>
                <a:latin typeface="GHEA Grapalat" pitchFamily="50" charset="0"/>
                <a:ea typeface="Calibri"/>
                <a:cs typeface="Calibri"/>
              </a:defRPr>
            </a:pPr>
            <a:endParaRPr lang="en-US"/>
          </a:p>
        </c:txPr>
        <c:crossAx val="486530128"/>
        <c:crosses val="autoZero"/>
        <c:crossBetween val="between"/>
        <c:majorUnit val="1"/>
      </c:valAx>
    </c:plotArea>
    <c:legend>
      <c:legendPos val="r"/>
      <c:legendEntry>
        <c:idx val="2"/>
        <c:delete val="1"/>
      </c:legendEntry>
      <c:layout>
        <c:manualLayout>
          <c:xMode val="edge"/>
          <c:yMode val="edge"/>
          <c:x val="2.3796489451069765E-2"/>
          <c:y val="0.80635186237056067"/>
          <c:w val="0.95337695404409861"/>
          <c:h val="0.18078053623707713"/>
        </c:manualLayout>
      </c:layout>
      <c:overlay val="0"/>
      <c:txPr>
        <a:bodyPr/>
        <a:lstStyle/>
        <a:p>
          <a:pPr>
            <a:defRPr sz="900" b="0" i="1" u="none" strike="noStrike" baseline="-14000">
              <a:solidFill>
                <a:srgbClr val="000000"/>
              </a:solidFill>
              <a:latin typeface="GHEA Grapalat" pitchFamily="50" charset="0"/>
              <a:ea typeface="Calibri"/>
              <a:cs typeface="Calibri"/>
            </a:defRPr>
          </a:pPr>
          <a:endParaRPr lang="en-US"/>
        </a:p>
      </c:txPr>
    </c:legend>
    <c:plotVisOnly val="1"/>
    <c:dispBlanksAs val="gap"/>
    <c:showDLblsOverMax val="0"/>
  </c:chart>
  <c:spPr>
    <a:noFill/>
    <a:ln>
      <a:noFill/>
    </a:ln>
    <a:effectLst>
      <a:outerShdw sx="1000" sy="1000" algn="tl" rotWithShape="0">
        <a:prstClr val="black"/>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334146302429"/>
          <c:y val="5.5436507936507937E-2"/>
          <c:w val="0.84865877358611941"/>
          <c:h val="0.41249251267471621"/>
        </c:manualLayout>
      </c:layout>
      <c:areaChart>
        <c:grouping val="standard"/>
        <c:varyColors val="0"/>
        <c:ser>
          <c:idx val="0"/>
          <c:order val="0"/>
          <c:tx>
            <c:strRef>
              <c:f>'Chart 44'!$B$1</c:f>
              <c:strCache>
                <c:ptCount val="1"/>
                <c:pt idx="0">
                  <c:v>Deposit</c:v>
                </c:pt>
              </c:strCache>
            </c:strRef>
          </c:tx>
          <c:spPr>
            <a:solidFill>
              <a:schemeClr val="accent4">
                <a:lumMod val="60000"/>
                <a:lumOff val="40000"/>
              </a:schemeClr>
            </a:solidFill>
            <a:ln>
              <a:noFill/>
            </a:ln>
            <a:effectLst/>
          </c:spPr>
          <c:cat>
            <c:strRef>
              <c:f>'Chart 44'!$A$2:$A$133</c:f>
              <c:strCache>
                <c:ptCount val="48"/>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strCache>
            </c:strRef>
          </c:cat>
          <c:val>
            <c:numRef>
              <c:f>'Chart 44'!$B$2:$B$133</c:f>
              <c:numCache>
                <c:formatCode>_(* #,##0_);_(* \(#,##0\);_(* "-"??_);_(@_)</c:formatCode>
                <c:ptCount val="48"/>
                <c:pt idx="0">
                  <c:v>-12600.484023068422</c:v>
                </c:pt>
                <c:pt idx="1">
                  <c:v>-5615.6538013600002</c:v>
                </c:pt>
                <c:pt idx="2">
                  <c:v>-3465.4034589050002</c:v>
                </c:pt>
                <c:pt idx="3">
                  <c:v>-4660.0663568095242</c:v>
                </c:pt>
                <c:pt idx="4">
                  <c:v>-6623.2711130099997</c:v>
                </c:pt>
                <c:pt idx="5">
                  <c:v>-7223.3991951999997</c:v>
                </c:pt>
                <c:pt idx="6">
                  <c:v>-5932.5088729909094</c:v>
                </c:pt>
                <c:pt idx="7">
                  <c:v>-6712.1450965045451</c:v>
                </c:pt>
                <c:pt idx="8">
                  <c:v>-3424.2055773047623</c:v>
                </c:pt>
                <c:pt idx="9">
                  <c:v>-4000.4383561999998</c:v>
                </c:pt>
                <c:pt idx="10">
                  <c:v>-11279.836138295239</c:v>
                </c:pt>
                <c:pt idx="11">
                  <c:v>-7343.862752776191</c:v>
                </c:pt>
                <c:pt idx="12">
                  <c:v>-27212</c:v>
                </c:pt>
                <c:pt idx="13">
                  <c:v>-6938.8649492571421</c:v>
                </c:pt>
                <c:pt idx="14">
                  <c:v>-20249.852257304545</c:v>
                </c:pt>
                <c:pt idx="15">
                  <c:v>-27600.6577631</c:v>
                </c:pt>
                <c:pt idx="16">
                  <c:v>-10751.024455229999</c:v>
                </c:pt>
                <c:pt idx="17">
                  <c:v>-10474.399690036364</c:v>
                </c:pt>
                <c:pt idx="18">
                  <c:v>-10553.03884532174</c:v>
                </c:pt>
                <c:pt idx="19">
                  <c:v>-6929.1393442666667</c:v>
                </c:pt>
                <c:pt idx="20">
                  <c:v>-4500.3688524619047</c:v>
                </c:pt>
                <c:pt idx="21">
                  <c:v>-36693.866588827266</c:v>
                </c:pt>
                <c:pt idx="22">
                  <c:v>-59332.337346938089</c:v>
                </c:pt>
                <c:pt idx="23">
                  <c:v>-31600.814706863639</c:v>
                </c:pt>
                <c:pt idx="24">
                  <c:v>-17419.71403438889</c:v>
                </c:pt>
                <c:pt idx="25">
                  <c:v>-18426.82605624737</c:v>
                </c:pt>
                <c:pt idx="26">
                  <c:v>-14569.645242372728</c:v>
                </c:pt>
                <c:pt idx="27">
                  <c:v>-12851.853431785714</c:v>
                </c:pt>
                <c:pt idx="28">
                  <c:v>-6838.5960389649999</c:v>
                </c:pt>
                <c:pt idx="29">
                  <c:v>-5729.4399375739131</c:v>
                </c:pt>
                <c:pt idx="30">
                  <c:v>-8210.6484018238098</c:v>
                </c:pt>
                <c:pt idx="31">
                  <c:v>-3959.687484440909</c:v>
                </c:pt>
                <c:pt idx="32">
                  <c:v>-7027.2492172238099</c:v>
                </c:pt>
                <c:pt idx="33">
                  <c:v>-9208.2685709727266</c:v>
                </c:pt>
                <c:pt idx="34">
                  <c:v>-6296.4462951363648</c:v>
                </c:pt>
                <c:pt idx="35">
                  <c:v>-4748.4752023636365</c:v>
                </c:pt>
                <c:pt idx="36">
                  <c:v>-7356.5226207736841</c:v>
                </c:pt>
                <c:pt idx="37">
                  <c:v>-9326.66061644</c:v>
                </c:pt>
                <c:pt idx="38">
                  <c:v>-3862.0512764818181</c:v>
                </c:pt>
                <c:pt idx="39">
                  <c:v>-6310.8635029333336</c:v>
                </c:pt>
                <c:pt idx="40">
                  <c:v>-4203.2732387523811</c:v>
                </c:pt>
                <c:pt idx="41">
                  <c:v>-7271.9982721136366</c:v>
                </c:pt>
                <c:pt idx="42">
                  <c:v>-7636.6211301400008</c:v>
                </c:pt>
                <c:pt idx="43">
                  <c:v>-4016.0974389391308</c:v>
                </c:pt>
                <c:pt idx="44">
                  <c:v>-3503.1485975285718</c:v>
                </c:pt>
                <c:pt idx="45">
                  <c:v>-1295.5397260190477</c:v>
                </c:pt>
                <c:pt idx="46">
                  <c:v>-9825.1493150590904</c:v>
                </c:pt>
                <c:pt idx="47">
                  <c:v>-5442.2743462090903</c:v>
                </c:pt>
              </c:numCache>
            </c:numRef>
          </c:val>
          <c:extLst xmlns:c16r2="http://schemas.microsoft.com/office/drawing/2015/06/chart">
            <c:ext xmlns:c16="http://schemas.microsoft.com/office/drawing/2014/chart" uri="{C3380CC4-5D6E-409C-BE32-E72D297353CC}">
              <c16:uniqueId val="{00000000-36F5-4164-89EE-D7EADE07F127}"/>
            </c:ext>
          </c:extLst>
        </c:ser>
        <c:ser>
          <c:idx val="1"/>
          <c:order val="1"/>
          <c:tx>
            <c:strRef>
              <c:f>'Chart 44'!$C$1</c:f>
              <c:strCache>
                <c:ptCount val="1"/>
                <c:pt idx="0">
                  <c:v>Deposit auctions</c:v>
                </c:pt>
              </c:strCache>
            </c:strRef>
          </c:tx>
          <c:spPr>
            <a:solidFill>
              <a:schemeClr val="accent2">
                <a:lumMod val="40000"/>
                <a:lumOff val="60000"/>
              </a:schemeClr>
            </a:solidFill>
            <a:ln>
              <a:noFill/>
            </a:ln>
            <a:effectLst/>
          </c:spPr>
          <c:cat>
            <c:strRef>
              <c:f>'Chart 44'!$A$2:$A$133</c:f>
              <c:strCache>
                <c:ptCount val="48"/>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strCache>
            </c:strRef>
          </c:cat>
          <c:val>
            <c:numRef>
              <c:f>'Chart 44'!$C$2:$C$133</c:f>
              <c:numCache>
                <c:formatCode>_(* #,##0_);_(* \(#,##0\);_(* "-"??_);_(@_)</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xmlns:c16r2="http://schemas.microsoft.com/office/drawing/2015/06/chart">
            <c:ext xmlns:c16="http://schemas.microsoft.com/office/drawing/2014/chart" uri="{C3380CC4-5D6E-409C-BE32-E72D297353CC}">
              <c16:uniqueId val="{00000001-36F5-4164-89EE-D7EADE07F127}"/>
            </c:ext>
          </c:extLst>
        </c:ser>
        <c:ser>
          <c:idx val="2"/>
          <c:order val="2"/>
          <c:tx>
            <c:strRef>
              <c:f>'Chart 44'!$D$1</c:f>
              <c:strCache>
                <c:ptCount val="1"/>
                <c:pt idx="0">
                  <c:v>Reverse repo</c:v>
                </c:pt>
              </c:strCache>
            </c:strRef>
          </c:tx>
          <c:spPr>
            <a:solidFill>
              <a:schemeClr val="accent3"/>
            </a:solidFill>
            <a:ln>
              <a:noFill/>
            </a:ln>
            <a:effectLst/>
          </c:spPr>
          <c:cat>
            <c:strRef>
              <c:f>'Chart 44'!$A$2:$A$133</c:f>
              <c:strCache>
                <c:ptCount val="48"/>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strCache>
            </c:strRef>
          </c:cat>
          <c:val>
            <c:numRef>
              <c:f>'Chart 44'!$D$2:$D$133</c:f>
              <c:numCache>
                <c:formatCode>_(* #,##0_);_(* \(#,##0\);_(* "-"??_);_(@_)</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xmlns:c16r2="http://schemas.microsoft.com/office/drawing/2015/06/chart">
            <c:ext xmlns:c16="http://schemas.microsoft.com/office/drawing/2014/chart" uri="{C3380CC4-5D6E-409C-BE32-E72D297353CC}">
              <c16:uniqueId val="{00000002-36F5-4164-89EE-D7EADE07F127}"/>
            </c:ext>
          </c:extLst>
        </c:ser>
        <c:ser>
          <c:idx val="3"/>
          <c:order val="3"/>
          <c:tx>
            <c:strRef>
              <c:f>'Chart 44'!$E$1</c:f>
              <c:strCache>
                <c:ptCount val="1"/>
                <c:pt idx="0">
                  <c:v>Foreign curreny swap (attraction)</c:v>
                </c:pt>
              </c:strCache>
            </c:strRef>
          </c:tx>
          <c:spPr>
            <a:solidFill>
              <a:srgbClr val="FF0000"/>
            </a:solidFill>
            <a:ln>
              <a:noFill/>
            </a:ln>
            <a:effectLst/>
          </c:spPr>
          <c:cat>
            <c:strRef>
              <c:f>'Chart 44'!$A$2:$A$133</c:f>
              <c:strCache>
                <c:ptCount val="48"/>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strCache>
            </c:strRef>
          </c:cat>
          <c:val>
            <c:numRef>
              <c:f>'Chart 44'!$E$2:$E$133</c:f>
              <c:numCache>
                <c:formatCode>_(* #,##0_);_(* \(#,##0\);_(* "-"??_);_(@_)</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xmlns:c16r2="http://schemas.microsoft.com/office/drawing/2015/06/chart">
            <c:ext xmlns:c16="http://schemas.microsoft.com/office/drawing/2014/chart" uri="{C3380CC4-5D6E-409C-BE32-E72D297353CC}">
              <c16:uniqueId val="{00000003-36F5-4164-89EE-D7EADE07F127}"/>
            </c:ext>
          </c:extLst>
        </c:ser>
        <c:ser>
          <c:idx val="4"/>
          <c:order val="4"/>
          <c:tx>
            <c:strRef>
              <c:f>'Chart 44'!$F$1</c:f>
              <c:strCache>
                <c:ptCount val="1"/>
                <c:pt idx="0">
                  <c:v>Repo (up to 7 days)</c:v>
                </c:pt>
              </c:strCache>
            </c:strRef>
          </c:tx>
          <c:spPr>
            <a:solidFill>
              <a:schemeClr val="accent5">
                <a:lumMod val="40000"/>
                <a:lumOff val="60000"/>
              </a:schemeClr>
            </a:solidFill>
            <a:ln>
              <a:noFill/>
            </a:ln>
            <a:effectLst/>
          </c:spPr>
          <c:cat>
            <c:strRef>
              <c:f>'Chart 44'!$A$2:$A$133</c:f>
              <c:strCache>
                <c:ptCount val="48"/>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strCache>
            </c:strRef>
          </c:cat>
          <c:val>
            <c:numRef>
              <c:f>'Chart 44'!$F$2:$F$133</c:f>
              <c:numCache>
                <c:formatCode>_(* #,##0_);_(* \(#,##0\);_(* "-"??_);_(@_)</c:formatCode>
                <c:ptCount val="48"/>
                <c:pt idx="0">
                  <c:v>182985.74685497896</c:v>
                </c:pt>
                <c:pt idx="1">
                  <c:v>163689.43833940884</c:v>
                </c:pt>
                <c:pt idx="2">
                  <c:v>188102.7029269</c:v>
                </c:pt>
                <c:pt idx="3">
                  <c:v>235436.16015652381</c:v>
                </c:pt>
                <c:pt idx="4">
                  <c:v>204193.76919004996</c:v>
                </c:pt>
                <c:pt idx="5">
                  <c:v>176754.43913434999</c:v>
                </c:pt>
                <c:pt idx="6">
                  <c:v>191040.36448695452</c:v>
                </c:pt>
                <c:pt idx="7">
                  <c:v>163236.56805622726</c:v>
                </c:pt>
                <c:pt idx="8">
                  <c:v>145426.91985814285</c:v>
                </c:pt>
                <c:pt idx="9">
                  <c:v>108677.600792</c:v>
                </c:pt>
                <c:pt idx="10">
                  <c:v>71366.087153238099</c:v>
                </c:pt>
                <c:pt idx="11">
                  <c:v>80186.295092952379</c:v>
                </c:pt>
                <c:pt idx="12">
                  <c:v>78510</c:v>
                </c:pt>
                <c:pt idx="13">
                  <c:v>82371.931012285713</c:v>
                </c:pt>
                <c:pt idx="14">
                  <c:v>80865.822938454527</c:v>
                </c:pt>
                <c:pt idx="15">
                  <c:v>162340.00692166665</c:v>
                </c:pt>
                <c:pt idx="16">
                  <c:v>154492.2913055</c:v>
                </c:pt>
                <c:pt idx="17">
                  <c:v>154223.61185190908</c:v>
                </c:pt>
                <c:pt idx="18">
                  <c:v>146821.8785950435</c:v>
                </c:pt>
                <c:pt idx="19">
                  <c:v>171973.14317304766</c:v>
                </c:pt>
                <c:pt idx="20">
                  <c:v>141737.30538828572</c:v>
                </c:pt>
                <c:pt idx="21">
                  <c:v>231249.96661209091</c:v>
                </c:pt>
                <c:pt idx="22">
                  <c:v>306518.38919533335</c:v>
                </c:pt>
                <c:pt idx="23">
                  <c:v>297666.25441868184</c:v>
                </c:pt>
                <c:pt idx="24">
                  <c:v>325061.11440594448</c:v>
                </c:pt>
                <c:pt idx="25">
                  <c:v>309030.52280157892</c:v>
                </c:pt>
                <c:pt idx="26">
                  <c:v>267087.46179977275</c:v>
                </c:pt>
                <c:pt idx="27">
                  <c:v>301385.19931971421</c:v>
                </c:pt>
                <c:pt idx="28">
                  <c:v>402263.26006959996</c:v>
                </c:pt>
                <c:pt idx="29">
                  <c:v>454878.85207017395</c:v>
                </c:pt>
                <c:pt idx="30">
                  <c:v>463652.40015195246</c:v>
                </c:pt>
                <c:pt idx="31">
                  <c:v>469454.35032290913</c:v>
                </c:pt>
                <c:pt idx="32">
                  <c:v>455655.92919671431</c:v>
                </c:pt>
                <c:pt idx="33">
                  <c:v>459290.3565727729</c:v>
                </c:pt>
                <c:pt idx="34">
                  <c:v>421989.48358399997</c:v>
                </c:pt>
                <c:pt idx="35">
                  <c:v>404598.7359243636</c:v>
                </c:pt>
                <c:pt idx="36">
                  <c:v>380888.339798</c:v>
                </c:pt>
                <c:pt idx="37">
                  <c:v>388794.29505039996</c:v>
                </c:pt>
                <c:pt idx="38">
                  <c:v>397358.96631186368</c:v>
                </c:pt>
                <c:pt idx="39">
                  <c:v>380084.48093995237</c:v>
                </c:pt>
                <c:pt idx="40">
                  <c:v>368451.9927711428</c:v>
                </c:pt>
                <c:pt idx="41">
                  <c:v>376189.36200354545</c:v>
                </c:pt>
                <c:pt idx="42">
                  <c:v>330417.04163865</c:v>
                </c:pt>
                <c:pt idx="43">
                  <c:v>297508</c:v>
                </c:pt>
                <c:pt idx="44">
                  <c:v>266843.09910266666</c:v>
                </c:pt>
                <c:pt idx="45">
                  <c:v>271428.78696804767</c:v>
                </c:pt>
                <c:pt idx="46">
                  <c:v>193458.09891868185</c:v>
                </c:pt>
                <c:pt idx="47">
                  <c:v>180458.86028586363</c:v>
                </c:pt>
              </c:numCache>
            </c:numRef>
          </c:val>
          <c:extLst xmlns:c16r2="http://schemas.microsoft.com/office/drawing/2015/06/chart">
            <c:ext xmlns:c16="http://schemas.microsoft.com/office/drawing/2014/chart" uri="{C3380CC4-5D6E-409C-BE32-E72D297353CC}">
              <c16:uniqueId val="{00000004-36F5-4164-89EE-D7EADE07F127}"/>
            </c:ext>
          </c:extLst>
        </c:ser>
        <c:ser>
          <c:idx val="5"/>
          <c:order val="5"/>
          <c:tx>
            <c:strRef>
              <c:f>'Chart 44'!$G$1</c:f>
              <c:strCache>
                <c:ptCount val="1"/>
                <c:pt idx="0">
                  <c:v>Lombard repo</c:v>
                </c:pt>
              </c:strCache>
            </c:strRef>
          </c:tx>
          <c:spPr>
            <a:solidFill>
              <a:schemeClr val="accent6"/>
            </a:solidFill>
            <a:ln>
              <a:noFill/>
            </a:ln>
            <a:effectLst/>
          </c:spPr>
          <c:cat>
            <c:strRef>
              <c:f>'Chart 44'!$A$2:$A$133</c:f>
              <c:strCache>
                <c:ptCount val="48"/>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strCache>
            </c:strRef>
          </c:cat>
          <c:val>
            <c:numRef>
              <c:f>'Chart 44'!$G$2:$G$133</c:f>
              <c:numCache>
                <c:formatCode>_(* #,##0_);_(* \(#,##0\);_(* "-"??_);_(@_)</c:formatCode>
                <c:ptCount val="48"/>
                <c:pt idx="0">
                  <c:v>1127.3813015578946</c:v>
                </c:pt>
                <c:pt idx="1">
                  <c:v>12018.167919308824</c:v>
                </c:pt>
                <c:pt idx="2">
                  <c:v>32621.305098749999</c:v>
                </c:pt>
                <c:pt idx="3">
                  <c:v>54913.348227380964</c:v>
                </c:pt>
                <c:pt idx="4">
                  <c:v>70562.003462800029</c:v>
                </c:pt>
                <c:pt idx="5">
                  <c:v>70655.081598149991</c:v>
                </c:pt>
                <c:pt idx="6">
                  <c:v>70235.636142318181</c:v>
                </c:pt>
                <c:pt idx="7">
                  <c:v>60463.88427436362</c:v>
                </c:pt>
                <c:pt idx="8">
                  <c:v>60400.084164095235</c:v>
                </c:pt>
                <c:pt idx="9">
                  <c:v>40367.114948000002</c:v>
                </c:pt>
                <c:pt idx="10">
                  <c:v>27898.989490047617</c:v>
                </c:pt>
                <c:pt idx="11">
                  <c:v>6746.4732850476184</c:v>
                </c:pt>
                <c:pt idx="12">
                  <c:v>0</c:v>
                </c:pt>
                <c:pt idx="13">
                  <c:v>0</c:v>
                </c:pt>
                <c:pt idx="14">
                  <c:v>45.454545454545453</c:v>
                </c:pt>
                <c:pt idx="15">
                  <c:v>16.051187142857142</c:v>
                </c:pt>
                <c:pt idx="16">
                  <c:v>250</c:v>
                </c:pt>
                <c:pt idx="17">
                  <c:v>0</c:v>
                </c:pt>
                <c:pt idx="18">
                  <c:v>252.17391304347825</c:v>
                </c:pt>
                <c:pt idx="19">
                  <c:v>0</c:v>
                </c:pt>
                <c:pt idx="20">
                  <c:v>9.5238095238095237</c:v>
                </c:pt>
                <c:pt idx="21">
                  <c:v>0</c:v>
                </c:pt>
                <c:pt idx="22">
                  <c:v>0</c:v>
                </c:pt>
                <c:pt idx="23">
                  <c:v>841.5454545454545</c:v>
                </c:pt>
                <c:pt idx="24">
                  <c:v>1394.4444444444443</c:v>
                </c:pt>
                <c:pt idx="25">
                  <c:v>0</c:v>
                </c:pt>
                <c:pt idx="26">
                  <c:v>222.72727272727272</c:v>
                </c:pt>
                <c:pt idx="27">
                  <c:v>4654.1664230952374</c:v>
                </c:pt>
                <c:pt idx="28">
                  <c:v>23742.16578155</c:v>
                </c:pt>
                <c:pt idx="29">
                  <c:v>32582.608695652172</c:v>
                </c:pt>
                <c:pt idx="30">
                  <c:v>20671.531898238096</c:v>
                </c:pt>
                <c:pt idx="31">
                  <c:v>28731.922272727275</c:v>
                </c:pt>
                <c:pt idx="32">
                  <c:v>10638.095238095239</c:v>
                </c:pt>
                <c:pt idx="33">
                  <c:v>10086.363636454545</c:v>
                </c:pt>
                <c:pt idx="34">
                  <c:v>4454.5454545909097</c:v>
                </c:pt>
                <c:pt idx="35">
                  <c:v>2181.7727272727275</c:v>
                </c:pt>
                <c:pt idx="36">
                  <c:v>0</c:v>
                </c:pt>
                <c:pt idx="37">
                  <c:v>0</c:v>
                </c:pt>
                <c:pt idx="38">
                  <c:v>6409.6484911818179</c:v>
                </c:pt>
                <c:pt idx="39">
                  <c:v>14105.000926761904</c:v>
                </c:pt>
                <c:pt idx="40">
                  <c:v>3033.3333333333335</c:v>
                </c:pt>
                <c:pt idx="41">
                  <c:v>5371.4697384999999</c:v>
                </c:pt>
                <c:pt idx="42">
                  <c:v>9440.1202193000008</c:v>
                </c:pt>
                <c:pt idx="43">
                  <c:v>100</c:v>
                </c:pt>
                <c:pt idx="44">
                  <c:v>1370.4761904761904</c:v>
                </c:pt>
                <c:pt idx="45">
                  <c:v>3942.8571428571427</c:v>
                </c:pt>
                <c:pt idx="46">
                  <c:v>795.4545454545455</c:v>
                </c:pt>
                <c:pt idx="47">
                  <c:v>1841.0454545454545</c:v>
                </c:pt>
              </c:numCache>
            </c:numRef>
          </c:val>
          <c:extLst xmlns:c16r2="http://schemas.microsoft.com/office/drawing/2015/06/chart">
            <c:ext xmlns:c16="http://schemas.microsoft.com/office/drawing/2014/chart" uri="{C3380CC4-5D6E-409C-BE32-E72D297353CC}">
              <c16:uniqueId val="{00000005-36F5-4164-89EE-D7EADE07F127}"/>
            </c:ext>
          </c:extLst>
        </c:ser>
        <c:ser>
          <c:idx val="6"/>
          <c:order val="6"/>
          <c:tx>
            <c:strRef>
              <c:f>'Chart 44'!$H$1</c:f>
              <c:strCache>
                <c:ptCount val="1"/>
                <c:pt idx="0">
                  <c:v>Structural repo (91-day)</c:v>
                </c:pt>
              </c:strCache>
            </c:strRef>
          </c:tx>
          <c:spPr>
            <a:solidFill>
              <a:schemeClr val="accent1">
                <a:lumMod val="60000"/>
              </a:schemeClr>
            </a:solidFill>
            <a:ln>
              <a:noFill/>
            </a:ln>
            <a:effectLst/>
          </c:spPr>
          <c:cat>
            <c:strRef>
              <c:f>'Chart 44'!$A$2:$A$133</c:f>
              <c:strCache>
                <c:ptCount val="48"/>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strCache>
            </c:strRef>
          </c:cat>
          <c:val>
            <c:numRef>
              <c:f>'Chart 44'!$H$2:$H$133</c:f>
              <c:numCache>
                <c:formatCode>_(* #,##0_);_(* \(#,##0\);_(* "-"??_);_(@_)</c:formatCode>
                <c:ptCount val="48"/>
                <c:pt idx="0">
                  <c:v>1127.3813015578946</c:v>
                </c:pt>
                <c:pt idx="1">
                  <c:v>12017.568886250001</c:v>
                </c:pt>
                <c:pt idx="2">
                  <c:v>32621.305098749999</c:v>
                </c:pt>
                <c:pt idx="3">
                  <c:v>53657.058561714301</c:v>
                </c:pt>
                <c:pt idx="4">
                  <c:v>70485.478494150026</c:v>
                </c:pt>
                <c:pt idx="5">
                  <c:v>70505.081598149991</c:v>
                </c:pt>
                <c:pt idx="6">
                  <c:v>70071.816505954543</c:v>
                </c:pt>
                <c:pt idx="7">
                  <c:v>60395.702456181803</c:v>
                </c:pt>
                <c:pt idx="8">
                  <c:v>60400.084164095235</c:v>
                </c:pt>
                <c:pt idx="9">
                  <c:v>40367.114948000002</c:v>
                </c:pt>
                <c:pt idx="10">
                  <c:v>27898.989490047617</c:v>
                </c:pt>
                <c:pt idx="11">
                  <c:v>6746.4732850476184</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xmlns:c16r2="http://schemas.microsoft.com/office/drawing/2015/06/chart">
            <c:ext xmlns:c16="http://schemas.microsoft.com/office/drawing/2014/chart" uri="{C3380CC4-5D6E-409C-BE32-E72D297353CC}">
              <c16:uniqueId val="{00000006-36F5-4164-89EE-D7EADE07F127}"/>
            </c:ext>
          </c:extLst>
        </c:ser>
        <c:ser>
          <c:idx val="7"/>
          <c:order val="7"/>
          <c:tx>
            <c:strRef>
              <c:f>'Chart 44'!$I$1</c:f>
              <c:strCache>
                <c:ptCount val="1"/>
                <c:pt idx="0">
                  <c:v>Foreign currency swap (allocation)</c:v>
                </c:pt>
              </c:strCache>
            </c:strRef>
          </c:tx>
          <c:spPr>
            <a:solidFill>
              <a:schemeClr val="accent2">
                <a:lumMod val="60000"/>
              </a:schemeClr>
            </a:solidFill>
            <a:ln>
              <a:noFill/>
            </a:ln>
            <a:effectLst/>
          </c:spPr>
          <c:cat>
            <c:strRef>
              <c:f>'Chart 44'!$A$2:$A$133</c:f>
              <c:strCache>
                <c:ptCount val="48"/>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strCache>
            </c:strRef>
          </c:cat>
          <c:val>
            <c:numRef>
              <c:f>'Chart 44'!$I$2:$I$133</c:f>
              <c:numCache>
                <c:formatCode>_(* #,##0_);_(* \(#,##0\);_(* "-"??_);_(@_)</c:formatCode>
                <c:ptCount val="48"/>
                <c:pt idx="0">
                  <c:v>1127.3813015578946</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xmlns:c16r2="http://schemas.microsoft.com/office/drawing/2015/06/chart">
            <c:ext xmlns:c16="http://schemas.microsoft.com/office/drawing/2014/chart" uri="{C3380CC4-5D6E-409C-BE32-E72D297353CC}">
              <c16:uniqueId val="{00000007-36F5-4164-89EE-D7EADE07F127}"/>
            </c:ext>
          </c:extLst>
        </c:ser>
        <c:dLbls>
          <c:showLegendKey val="0"/>
          <c:showVal val="0"/>
          <c:showCatName val="0"/>
          <c:showSerName val="0"/>
          <c:showPercent val="0"/>
          <c:showBubbleSize val="0"/>
        </c:dLbls>
        <c:axId val="486535224"/>
        <c:axId val="486528168"/>
      </c:areaChart>
      <c:lineChart>
        <c:grouping val="standard"/>
        <c:varyColors val="0"/>
        <c:ser>
          <c:idx val="8"/>
          <c:order val="8"/>
          <c:tx>
            <c:strRef>
              <c:f>'Chart 44'!$J$1</c:f>
              <c:strCache>
                <c:ptCount val="1"/>
                <c:pt idx="0">
                  <c:v>Liquidity, net</c:v>
                </c:pt>
              </c:strCache>
            </c:strRef>
          </c:tx>
          <c:spPr>
            <a:ln w="9525" cap="rnd">
              <a:solidFill>
                <a:srgbClr val="FF0000"/>
              </a:solidFill>
              <a:prstDash val="dash"/>
              <a:round/>
            </a:ln>
            <a:effectLst/>
          </c:spPr>
          <c:marker>
            <c:symbol val="none"/>
          </c:marker>
          <c:cat>
            <c:strRef>
              <c:f>'Chart 44'!$A$2:$A$133</c:f>
              <c:strCache>
                <c:ptCount val="48"/>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strCache>
            </c:strRef>
          </c:cat>
          <c:val>
            <c:numRef>
              <c:f>'Chart 44'!$J$2:$J$133</c:f>
              <c:numCache>
                <c:formatCode>_(* #,##0_);_(* \(#,##0\);_(* "-"??_);_(@_)</c:formatCode>
                <c:ptCount val="48"/>
                <c:pt idx="0">
                  <c:v>170385.26283191054</c:v>
                </c:pt>
                <c:pt idx="1">
                  <c:v>158073.78453804884</c:v>
                </c:pt>
                <c:pt idx="2">
                  <c:v>184637.29946799501</c:v>
                </c:pt>
                <c:pt idx="3">
                  <c:v>230776.09379971429</c:v>
                </c:pt>
                <c:pt idx="4">
                  <c:v>197570.49807703996</c:v>
                </c:pt>
                <c:pt idx="5">
                  <c:v>169531.03993914998</c:v>
                </c:pt>
                <c:pt idx="6">
                  <c:v>185107.85561396362</c:v>
                </c:pt>
                <c:pt idx="7">
                  <c:v>156524.42295972272</c:v>
                </c:pt>
                <c:pt idx="8">
                  <c:v>142002.71428083809</c:v>
                </c:pt>
                <c:pt idx="9">
                  <c:v>104677.1624358</c:v>
                </c:pt>
                <c:pt idx="10">
                  <c:v>60086.251014942856</c:v>
                </c:pt>
                <c:pt idx="11">
                  <c:v>72842.432340176194</c:v>
                </c:pt>
                <c:pt idx="12">
                  <c:v>51298</c:v>
                </c:pt>
                <c:pt idx="13">
                  <c:v>75433.066063028571</c:v>
                </c:pt>
                <c:pt idx="14">
                  <c:v>60615.970681149978</c:v>
                </c:pt>
                <c:pt idx="15">
                  <c:v>134739.34915856665</c:v>
                </c:pt>
                <c:pt idx="16">
                  <c:v>143741.26685026998</c:v>
                </c:pt>
                <c:pt idx="17">
                  <c:v>143749.21216187271</c:v>
                </c:pt>
                <c:pt idx="18">
                  <c:v>136268.83974972175</c:v>
                </c:pt>
                <c:pt idx="19">
                  <c:v>165044.00382878099</c:v>
                </c:pt>
                <c:pt idx="20">
                  <c:v>137236.93653582383</c:v>
                </c:pt>
                <c:pt idx="21">
                  <c:v>194556.10002326366</c:v>
                </c:pt>
                <c:pt idx="22">
                  <c:v>247186.05184839526</c:v>
                </c:pt>
                <c:pt idx="23">
                  <c:v>266065.43971181818</c:v>
                </c:pt>
                <c:pt idx="24">
                  <c:v>307641.40037155559</c:v>
                </c:pt>
                <c:pt idx="25">
                  <c:v>290603.69674533157</c:v>
                </c:pt>
                <c:pt idx="26">
                  <c:v>252517.81655740002</c:v>
                </c:pt>
                <c:pt idx="27">
                  <c:v>288533.3458879285</c:v>
                </c:pt>
                <c:pt idx="28">
                  <c:v>395424.66403063497</c:v>
                </c:pt>
                <c:pt idx="29">
                  <c:v>449149.41213260003</c:v>
                </c:pt>
                <c:pt idx="30">
                  <c:v>455441.75175012863</c:v>
                </c:pt>
                <c:pt idx="31">
                  <c:v>465494.66283846821</c:v>
                </c:pt>
                <c:pt idx="32">
                  <c:v>448628.67997949052</c:v>
                </c:pt>
                <c:pt idx="33">
                  <c:v>450082.08800180018</c:v>
                </c:pt>
                <c:pt idx="34">
                  <c:v>415693.03728886362</c:v>
                </c:pt>
                <c:pt idx="35">
                  <c:v>399850.26072199998</c:v>
                </c:pt>
                <c:pt idx="36">
                  <c:v>373531.8171772263</c:v>
                </c:pt>
                <c:pt idx="37">
                  <c:v>379467.63443395996</c:v>
                </c:pt>
                <c:pt idx="38">
                  <c:v>393496.91503538185</c:v>
                </c:pt>
                <c:pt idx="39">
                  <c:v>373773.61743701901</c:v>
                </c:pt>
                <c:pt idx="40">
                  <c:v>364248.71953239042</c:v>
                </c:pt>
                <c:pt idx="41">
                  <c:v>368917.36373143183</c:v>
                </c:pt>
                <c:pt idx="42">
                  <c:v>322780.42050851003</c:v>
                </c:pt>
                <c:pt idx="43">
                  <c:v>293491.90256106085</c:v>
                </c:pt>
                <c:pt idx="44">
                  <c:v>263339.95050513808</c:v>
                </c:pt>
                <c:pt idx="45">
                  <c:v>270133.24724202865</c:v>
                </c:pt>
                <c:pt idx="46">
                  <c:v>183632.94960362275</c:v>
                </c:pt>
                <c:pt idx="47">
                  <c:v>175016.58593965453</c:v>
                </c:pt>
              </c:numCache>
            </c:numRef>
          </c:val>
          <c:smooth val="0"/>
          <c:extLst xmlns:c16r2="http://schemas.microsoft.com/office/drawing/2015/06/chart">
            <c:ext xmlns:c16="http://schemas.microsoft.com/office/drawing/2014/chart" uri="{C3380CC4-5D6E-409C-BE32-E72D297353CC}">
              <c16:uniqueId val="{00000008-36F5-4164-89EE-D7EADE07F127}"/>
            </c:ext>
          </c:extLst>
        </c:ser>
        <c:dLbls>
          <c:showLegendKey val="0"/>
          <c:showVal val="0"/>
          <c:showCatName val="0"/>
          <c:showSerName val="0"/>
          <c:showPercent val="0"/>
          <c:showBubbleSize val="0"/>
        </c:dLbls>
        <c:marker val="1"/>
        <c:smooth val="0"/>
        <c:axId val="486535224"/>
        <c:axId val="486528168"/>
      </c:lineChart>
      <c:catAx>
        <c:axId val="48653522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6528168"/>
        <c:crosses val="autoZero"/>
        <c:auto val="1"/>
        <c:lblAlgn val="ctr"/>
        <c:lblOffset val="100"/>
        <c:noMultiLvlLbl val="0"/>
      </c:catAx>
      <c:valAx>
        <c:axId val="486528168"/>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6535224"/>
        <c:crosses val="autoZero"/>
        <c:crossBetween val="between"/>
        <c:majorUnit val="100000"/>
      </c:valAx>
      <c:spPr>
        <a:noFill/>
        <a:ln>
          <a:noFill/>
        </a:ln>
        <a:effectLst/>
      </c:spPr>
    </c:plotArea>
    <c:legend>
      <c:legendPos val="b"/>
      <c:layout>
        <c:manualLayout>
          <c:xMode val="edge"/>
          <c:yMode val="edge"/>
          <c:x val="2.1428571428571434E-3"/>
          <c:y val="0.54417880162671983"/>
          <c:w val="0.70775531001969627"/>
          <c:h val="0.45190307030490967"/>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787549181215479E-2"/>
          <c:y val="0.19272362610180771"/>
          <c:w val="0.82114981557289013"/>
          <c:h val="0.44696830671372301"/>
        </c:manualLayout>
      </c:layout>
      <c:scatterChart>
        <c:scatterStyle val="smoothMarker"/>
        <c:varyColors val="0"/>
        <c:ser>
          <c:idx val="0"/>
          <c:order val="0"/>
          <c:tx>
            <c:strRef>
              <c:f>'Chart 45'!$B$1</c:f>
              <c:strCache>
                <c:ptCount val="1"/>
                <c:pt idx="0">
                  <c:v>Dec-21</c:v>
                </c:pt>
              </c:strCache>
            </c:strRef>
          </c:tx>
          <c:spPr>
            <a:ln w="19050">
              <a:solidFill>
                <a:srgbClr val="70AD47"/>
              </a:solidFill>
              <a:prstDash val="lgDash"/>
            </a:ln>
          </c:spPr>
          <c:marker>
            <c:symbol val="none"/>
          </c:marker>
          <c:xVal>
            <c:numRef>
              <c:f>'Chart 45'!$A$2:$A$16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45'!$B$2:$B$16</c:f>
              <c:numCache>
                <c:formatCode>0.00</c:formatCode>
                <c:ptCount val="15"/>
                <c:pt idx="0">
                  <c:v>7.9192</c:v>
                </c:pt>
                <c:pt idx="1">
                  <c:v>8.0237999999999996</c:v>
                </c:pt>
                <c:pt idx="2">
                  <c:v>8.2395999999999994</c:v>
                </c:pt>
                <c:pt idx="3">
                  <c:v>8.5469000000000008</c:v>
                </c:pt>
                <c:pt idx="4">
                  <c:v>8.8473000000000006</c:v>
                </c:pt>
                <c:pt idx="5">
                  <c:v>9.0425000000000004</c:v>
                </c:pt>
                <c:pt idx="6">
                  <c:v>9.4675999999999991</c:v>
                </c:pt>
                <c:pt idx="7">
                  <c:v>9.6561000000000003</c:v>
                </c:pt>
                <c:pt idx="8">
                  <c:v>9.7939000000000007</c:v>
                </c:pt>
                <c:pt idx="9">
                  <c:v>9.8665000000000003</c:v>
                </c:pt>
                <c:pt idx="10">
                  <c:v>9.9466999999999999</c:v>
                </c:pt>
                <c:pt idx="11">
                  <c:v>10.021800000000001</c:v>
                </c:pt>
                <c:pt idx="12">
                  <c:v>10.048400000000001</c:v>
                </c:pt>
                <c:pt idx="13">
                  <c:v>10.0642</c:v>
                </c:pt>
                <c:pt idx="14">
                  <c:v>10.095800000000001</c:v>
                </c:pt>
              </c:numCache>
            </c:numRef>
          </c:yVal>
          <c:smooth val="1"/>
          <c:extLst xmlns:c16r2="http://schemas.microsoft.com/office/drawing/2015/06/chart">
            <c:ext xmlns:c16="http://schemas.microsoft.com/office/drawing/2014/chart" uri="{C3380CC4-5D6E-409C-BE32-E72D297353CC}">
              <c16:uniqueId val="{00000000-EF38-4D96-B029-1BF101846DBB}"/>
            </c:ext>
          </c:extLst>
        </c:ser>
        <c:ser>
          <c:idx val="1"/>
          <c:order val="1"/>
          <c:tx>
            <c:strRef>
              <c:f>'Chart 45'!$C$1</c:f>
              <c:strCache>
                <c:ptCount val="1"/>
                <c:pt idx="0">
                  <c:v>Mar-22</c:v>
                </c:pt>
              </c:strCache>
            </c:strRef>
          </c:tx>
          <c:spPr>
            <a:ln w="12700"/>
          </c:spPr>
          <c:marker>
            <c:symbol val="none"/>
          </c:marker>
          <c:xVal>
            <c:numRef>
              <c:f>'Chart 45'!$A$2:$A$16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45'!$C$2:$C$16</c:f>
              <c:numCache>
                <c:formatCode>0.00</c:formatCode>
                <c:ptCount val="15"/>
                <c:pt idx="0">
                  <c:v>9.5273000000000003</c:v>
                </c:pt>
                <c:pt idx="1">
                  <c:v>9.5289000000000001</c:v>
                </c:pt>
                <c:pt idx="2">
                  <c:v>9.5321999999999996</c:v>
                </c:pt>
                <c:pt idx="3">
                  <c:v>9.6648999999999994</c:v>
                </c:pt>
                <c:pt idx="4">
                  <c:v>9.8606999999999996</c:v>
                </c:pt>
                <c:pt idx="5">
                  <c:v>10.086399999999999</c:v>
                </c:pt>
                <c:pt idx="6">
                  <c:v>10.543699999999999</c:v>
                </c:pt>
                <c:pt idx="7">
                  <c:v>10.739699999999999</c:v>
                </c:pt>
                <c:pt idx="8">
                  <c:v>10.915800000000001</c:v>
                </c:pt>
                <c:pt idx="9">
                  <c:v>10.9648</c:v>
                </c:pt>
                <c:pt idx="10">
                  <c:v>11.0389</c:v>
                </c:pt>
                <c:pt idx="11">
                  <c:v>11.137</c:v>
                </c:pt>
                <c:pt idx="12">
                  <c:v>11.1629</c:v>
                </c:pt>
                <c:pt idx="13">
                  <c:v>11.1782</c:v>
                </c:pt>
                <c:pt idx="14">
                  <c:v>11.2088</c:v>
                </c:pt>
              </c:numCache>
            </c:numRef>
          </c:yVal>
          <c:smooth val="1"/>
          <c:extLst xmlns:c16r2="http://schemas.microsoft.com/office/drawing/2015/06/chart">
            <c:ext xmlns:c16="http://schemas.microsoft.com/office/drawing/2014/chart" uri="{C3380CC4-5D6E-409C-BE32-E72D297353CC}">
              <c16:uniqueId val="{00000001-EF38-4D96-B029-1BF101846DBB}"/>
            </c:ext>
          </c:extLst>
        </c:ser>
        <c:ser>
          <c:idx val="2"/>
          <c:order val="2"/>
          <c:tx>
            <c:strRef>
              <c:f>'Chart 45'!$D$1</c:f>
              <c:strCache>
                <c:ptCount val="1"/>
                <c:pt idx="0">
                  <c:v>Jun-22</c:v>
                </c:pt>
              </c:strCache>
            </c:strRef>
          </c:tx>
          <c:marker>
            <c:symbol val="none"/>
          </c:marker>
          <c:xVal>
            <c:numRef>
              <c:f>'Chart 45'!$A$2:$A$16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45'!$D$2:$D$16</c:f>
              <c:numCache>
                <c:formatCode>0.00</c:formatCode>
                <c:ptCount val="15"/>
                <c:pt idx="0">
                  <c:v>10.0731</c:v>
                </c:pt>
                <c:pt idx="1">
                  <c:v>10.1006</c:v>
                </c:pt>
                <c:pt idx="2">
                  <c:v>10.1571</c:v>
                </c:pt>
                <c:pt idx="3">
                  <c:v>10.2395</c:v>
                </c:pt>
                <c:pt idx="4">
                  <c:v>10.3187</c:v>
                </c:pt>
                <c:pt idx="5">
                  <c:v>10.3911</c:v>
                </c:pt>
                <c:pt idx="6">
                  <c:v>10.6595</c:v>
                </c:pt>
                <c:pt idx="7">
                  <c:v>10.821300000000001</c:v>
                </c:pt>
                <c:pt idx="8">
                  <c:v>10.973100000000001</c:v>
                </c:pt>
                <c:pt idx="9">
                  <c:v>11.0684</c:v>
                </c:pt>
                <c:pt idx="10">
                  <c:v>11.1945</c:v>
                </c:pt>
                <c:pt idx="11">
                  <c:v>11.352399999999999</c:v>
                </c:pt>
                <c:pt idx="12">
                  <c:v>11.4259</c:v>
                </c:pt>
                <c:pt idx="13">
                  <c:v>11.460800000000001</c:v>
                </c:pt>
                <c:pt idx="14">
                  <c:v>11.5304</c:v>
                </c:pt>
              </c:numCache>
            </c:numRef>
          </c:yVal>
          <c:smooth val="1"/>
          <c:extLst xmlns:c16r2="http://schemas.microsoft.com/office/drawing/2015/06/chart">
            <c:ext xmlns:c16="http://schemas.microsoft.com/office/drawing/2014/chart" uri="{C3380CC4-5D6E-409C-BE32-E72D297353CC}">
              <c16:uniqueId val="{00000002-EF38-4D96-B029-1BF101846DBB}"/>
            </c:ext>
          </c:extLst>
        </c:ser>
        <c:ser>
          <c:idx val="3"/>
          <c:order val="3"/>
          <c:tx>
            <c:strRef>
              <c:f>'Chart 45'!$E$1</c:f>
              <c:strCache>
                <c:ptCount val="1"/>
                <c:pt idx="0">
                  <c:v>Sep-22</c:v>
                </c:pt>
              </c:strCache>
            </c:strRef>
          </c:tx>
          <c:marker>
            <c:symbol val="none"/>
          </c:marker>
          <c:xVal>
            <c:numRef>
              <c:f>'Chart 45'!$A$2:$A$16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45'!$E$2:$E$16</c:f>
              <c:numCache>
                <c:formatCode>0.00</c:formatCode>
                <c:ptCount val="15"/>
                <c:pt idx="0">
                  <c:v>10.537000000000001</c:v>
                </c:pt>
                <c:pt idx="1">
                  <c:v>10.5557</c:v>
                </c:pt>
                <c:pt idx="2">
                  <c:v>10.5943</c:v>
                </c:pt>
                <c:pt idx="3">
                  <c:v>10.65</c:v>
                </c:pt>
                <c:pt idx="4">
                  <c:v>10.795299999999999</c:v>
                </c:pt>
                <c:pt idx="5">
                  <c:v>10.786199999999999</c:v>
                </c:pt>
                <c:pt idx="6">
                  <c:v>10.9567</c:v>
                </c:pt>
                <c:pt idx="7">
                  <c:v>11.1196</c:v>
                </c:pt>
                <c:pt idx="8">
                  <c:v>11.266</c:v>
                </c:pt>
                <c:pt idx="9">
                  <c:v>11.3813</c:v>
                </c:pt>
                <c:pt idx="10">
                  <c:v>11.5891</c:v>
                </c:pt>
                <c:pt idx="11">
                  <c:v>11.788600000000001</c:v>
                </c:pt>
                <c:pt idx="12">
                  <c:v>11.9422</c:v>
                </c:pt>
                <c:pt idx="13">
                  <c:v>12.017200000000001</c:v>
                </c:pt>
                <c:pt idx="14">
                  <c:v>12.167400000000001</c:v>
                </c:pt>
              </c:numCache>
            </c:numRef>
          </c:yVal>
          <c:smooth val="1"/>
          <c:extLst xmlns:c16r2="http://schemas.microsoft.com/office/drawing/2015/06/chart">
            <c:ext xmlns:c16="http://schemas.microsoft.com/office/drawing/2014/chart" uri="{C3380CC4-5D6E-409C-BE32-E72D297353CC}">
              <c16:uniqueId val="{00000000-CCCD-40F0-A893-49988C2A4408}"/>
            </c:ext>
          </c:extLst>
        </c:ser>
        <c:ser>
          <c:idx val="4"/>
          <c:order val="4"/>
          <c:tx>
            <c:strRef>
              <c:f>'Chart 45'!$F$1</c:f>
              <c:strCache>
                <c:ptCount val="1"/>
                <c:pt idx="0">
                  <c:v>Dec-22</c:v>
                </c:pt>
              </c:strCache>
            </c:strRef>
          </c:tx>
          <c:spPr>
            <a:ln w="19050">
              <a:solidFill>
                <a:srgbClr val="5B9BD5">
                  <a:lumMod val="60000"/>
                  <a:lumOff val="40000"/>
                </a:srgbClr>
              </a:solidFill>
            </a:ln>
          </c:spPr>
          <c:marker>
            <c:symbol val="none"/>
          </c:marker>
          <c:xVal>
            <c:numRef>
              <c:f>'Chart 45'!$A$2:$A$16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45'!$F$2:$F$16</c:f>
              <c:numCache>
                <c:formatCode>0.00</c:formatCode>
                <c:ptCount val="15"/>
                <c:pt idx="0">
                  <c:v>10.867800000000001</c:v>
                </c:pt>
                <c:pt idx="1">
                  <c:v>10.985799999999999</c:v>
                </c:pt>
                <c:pt idx="2">
                  <c:v>11.229200000000001</c:v>
                </c:pt>
                <c:pt idx="3">
                  <c:v>11.470599999999999</c:v>
                </c:pt>
                <c:pt idx="4">
                  <c:v>11.6861</c:v>
                </c:pt>
                <c:pt idx="5">
                  <c:v>11.7258</c:v>
                </c:pt>
                <c:pt idx="6">
                  <c:v>11.868600000000001</c:v>
                </c:pt>
                <c:pt idx="7">
                  <c:v>11.9329</c:v>
                </c:pt>
                <c:pt idx="8">
                  <c:v>11.958</c:v>
                </c:pt>
                <c:pt idx="9">
                  <c:v>11.972200000000001</c:v>
                </c:pt>
                <c:pt idx="10">
                  <c:v>11.989100000000001</c:v>
                </c:pt>
                <c:pt idx="11">
                  <c:v>11.9946</c:v>
                </c:pt>
                <c:pt idx="12">
                  <c:v>12.003299999999999</c:v>
                </c:pt>
                <c:pt idx="13">
                  <c:v>12.0059</c:v>
                </c:pt>
                <c:pt idx="14">
                  <c:v>12.011200000000001</c:v>
                </c:pt>
              </c:numCache>
            </c:numRef>
          </c:yVal>
          <c:smooth val="1"/>
          <c:extLst xmlns:c16r2="http://schemas.microsoft.com/office/drawing/2015/06/chart">
            <c:ext xmlns:c16="http://schemas.microsoft.com/office/drawing/2014/chart" uri="{C3380CC4-5D6E-409C-BE32-E72D297353CC}">
              <c16:uniqueId val="{00000000-B4A0-4A2B-8CF9-08F5235CCD29}"/>
            </c:ext>
          </c:extLst>
        </c:ser>
        <c:dLbls>
          <c:showLegendKey val="0"/>
          <c:showVal val="0"/>
          <c:showCatName val="0"/>
          <c:showSerName val="0"/>
          <c:showPercent val="0"/>
          <c:showBubbleSize val="0"/>
        </c:dLbls>
        <c:axId val="486539536"/>
        <c:axId val="486539144"/>
      </c:scatterChart>
      <c:valAx>
        <c:axId val="486539536"/>
        <c:scaling>
          <c:orientation val="minMax"/>
          <c:max val="30"/>
        </c:scaling>
        <c:delete val="0"/>
        <c:axPos val="b"/>
        <c:title>
          <c:tx>
            <c:rich>
              <a:bodyPr rot="0" spcFirstLastPara="1" vertOverflow="ellipsis" vert="horz" wrap="square" anchor="ctr" anchorCtr="1"/>
              <a:lstStyle/>
              <a:p>
                <a:pPr>
                  <a:defRPr sz="600" b="0" i="1" u="none" strike="noStrike" kern="1200" baseline="0">
                    <a:solidFill>
                      <a:sysClr val="windowText" lastClr="000000"/>
                    </a:solidFill>
                    <a:latin typeface="GHEA Grapalat" pitchFamily="50" charset="0"/>
                    <a:ea typeface="+mn-ea"/>
                    <a:cs typeface="+mn-cs"/>
                  </a:defRPr>
                </a:pPr>
                <a:r>
                  <a:rPr lang="en-US" sz="600" b="0" i="1">
                    <a:solidFill>
                      <a:sysClr val="windowText" lastClr="000000"/>
                    </a:solidFill>
                    <a:latin typeface="GHEA Grapalat" pitchFamily="50" charset="0"/>
                  </a:rPr>
                  <a:t>Period</a:t>
                </a:r>
                <a:r>
                  <a:rPr lang="hy-AM" sz="600" b="0" i="1">
                    <a:solidFill>
                      <a:sysClr val="windowText" lastClr="000000"/>
                    </a:solidFill>
                    <a:latin typeface="GHEA Grapalat" pitchFamily="50" charset="0"/>
                  </a:rPr>
                  <a:t> </a:t>
                </a:r>
                <a:r>
                  <a:rPr lang="en-US" sz="600" b="0" i="1">
                    <a:solidFill>
                      <a:sysClr val="windowText" lastClr="000000"/>
                    </a:solidFill>
                    <a:latin typeface="GHEA Grapalat" pitchFamily="50" charset="0"/>
                  </a:rPr>
                  <a:t>(year)</a:t>
                </a:r>
              </a:p>
            </c:rich>
          </c:tx>
          <c:layout>
            <c:manualLayout>
              <c:xMode val="edge"/>
              <c:yMode val="edge"/>
              <c:x val="0.72808904420562248"/>
              <c:y val="0.70466312075561166"/>
            </c:manualLayout>
          </c:layout>
          <c:overlay val="0"/>
          <c:spPr>
            <a:noFill/>
            <a:ln>
              <a:noFill/>
            </a:ln>
            <a:effectLst/>
          </c:spPr>
        </c:title>
        <c:numFmt formatCode="General"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486539144"/>
        <c:crosses val="autoZero"/>
        <c:crossBetween val="midCat"/>
      </c:valAx>
      <c:valAx>
        <c:axId val="486539144"/>
        <c:scaling>
          <c:orientation val="minMax"/>
          <c:max val="13"/>
          <c:min val="7"/>
        </c:scaling>
        <c:delete val="0"/>
        <c:axPos val="l"/>
        <c:numFmt formatCode="0"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486539536"/>
        <c:crosses val="autoZero"/>
        <c:crossBetween val="midCat"/>
        <c:majorUnit val="1"/>
      </c:valAx>
      <c:spPr>
        <a:noFill/>
        <a:ln>
          <a:noFill/>
        </a:ln>
        <a:effectLst/>
      </c:spPr>
    </c:plotArea>
    <c:legend>
      <c:legendPos val="r"/>
      <c:layout>
        <c:manualLayout>
          <c:xMode val="edge"/>
          <c:yMode val="edge"/>
          <c:x val="0"/>
          <c:y val="0.79181043177306165"/>
          <c:w val="0.96076696261990624"/>
          <c:h val="0.20818956822693827"/>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96685974238938"/>
          <c:y val="0.10722150500616806"/>
          <c:w val="0.84998968253968255"/>
          <c:h val="0.4688761111111111"/>
        </c:manualLayout>
      </c:layout>
      <c:lineChart>
        <c:grouping val="standard"/>
        <c:varyColors val="0"/>
        <c:ser>
          <c:idx val="0"/>
          <c:order val="0"/>
          <c:tx>
            <c:strRef>
              <c:f>'Chart 46'!$B$1</c:f>
              <c:strCache>
                <c:ptCount val="1"/>
                <c:pt idx="0">
                  <c:v>List!A12</c:v>
                </c:pt>
              </c:strCache>
            </c:strRef>
          </c:tx>
          <c:spPr>
            <a:ln w="19050" cap="rnd">
              <a:solidFill>
                <a:srgbClr val="FF0000"/>
              </a:solidFill>
              <a:round/>
            </a:ln>
            <a:effectLst/>
          </c:spPr>
          <c:marker>
            <c:symbol val="none"/>
          </c:marker>
          <c:cat>
            <c:numRef>
              <c:f>'Chart 46'!$A$2:$A$269</c:f>
              <c:numCache>
                <c:formatCode>m/d/yyyy</c:formatCode>
                <c:ptCount val="268"/>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pt idx="164">
                  <c:v>44204</c:v>
                </c:pt>
                <c:pt idx="165">
                  <c:v>44211</c:v>
                </c:pt>
                <c:pt idx="166">
                  <c:v>44218</c:v>
                </c:pt>
                <c:pt idx="167">
                  <c:v>44225</c:v>
                </c:pt>
                <c:pt idx="168">
                  <c:v>44232</c:v>
                </c:pt>
                <c:pt idx="169">
                  <c:v>44239</c:v>
                </c:pt>
                <c:pt idx="170">
                  <c:v>44246</c:v>
                </c:pt>
                <c:pt idx="171">
                  <c:v>44253</c:v>
                </c:pt>
                <c:pt idx="172">
                  <c:v>44260</c:v>
                </c:pt>
                <c:pt idx="173">
                  <c:v>44267</c:v>
                </c:pt>
                <c:pt idx="174">
                  <c:v>44274</c:v>
                </c:pt>
                <c:pt idx="175">
                  <c:v>44281</c:v>
                </c:pt>
                <c:pt idx="176">
                  <c:v>44288</c:v>
                </c:pt>
                <c:pt idx="177">
                  <c:v>44295</c:v>
                </c:pt>
                <c:pt idx="178">
                  <c:v>44302</c:v>
                </c:pt>
                <c:pt idx="179">
                  <c:v>44309</c:v>
                </c:pt>
                <c:pt idx="180">
                  <c:v>44316</c:v>
                </c:pt>
                <c:pt idx="181">
                  <c:v>44323</c:v>
                </c:pt>
                <c:pt idx="182">
                  <c:v>44330</c:v>
                </c:pt>
                <c:pt idx="183">
                  <c:v>44337</c:v>
                </c:pt>
                <c:pt idx="184">
                  <c:v>44347</c:v>
                </c:pt>
                <c:pt idx="185">
                  <c:v>44351</c:v>
                </c:pt>
                <c:pt idx="186">
                  <c:v>44358</c:v>
                </c:pt>
                <c:pt idx="187">
                  <c:v>44365</c:v>
                </c:pt>
                <c:pt idx="188">
                  <c:v>44372</c:v>
                </c:pt>
                <c:pt idx="189">
                  <c:v>44379</c:v>
                </c:pt>
                <c:pt idx="190">
                  <c:v>44386</c:v>
                </c:pt>
                <c:pt idx="191">
                  <c:v>44393</c:v>
                </c:pt>
                <c:pt idx="192">
                  <c:v>44400</c:v>
                </c:pt>
                <c:pt idx="193">
                  <c:v>44407</c:v>
                </c:pt>
                <c:pt idx="194">
                  <c:v>44414</c:v>
                </c:pt>
                <c:pt idx="195">
                  <c:v>44421</c:v>
                </c:pt>
                <c:pt idx="196">
                  <c:v>44428</c:v>
                </c:pt>
                <c:pt idx="197">
                  <c:v>44434</c:v>
                </c:pt>
                <c:pt idx="198">
                  <c:v>44442</c:v>
                </c:pt>
                <c:pt idx="199">
                  <c:v>44449</c:v>
                </c:pt>
                <c:pt idx="200">
                  <c:v>44456</c:v>
                </c:pt>
                <c:pt idx="201">
                  <c:v>44463</c:v>
                </c:pt>
                <c:pt idx="202">
                  <c:v>44470</c:v>
                </c:pt>
                <c:pt idx="203">
                  <c:v>44477</c:v>
                </c:pt>
                <c:pt idx="204">
                  <c:v>44484</c:v>
                </c:pt>
                <c:pt idx="205">
                  <c:v>44491</c:v>
                </c:pt>
                <c:pt idx="206">
                  <c:v>44498</c:v>
                </c:pt>
                <c:pt idx="207">
                  <c:v>44505</c:v>
                </c:pt>
                <c:pt idx="208">
                  <c:v>44512</c:v>
                </c:pt>
                <c:pt idx="209">
                  <c:v>44519</c:v>
                </c:pt>
                <c:pt idx="210">
                  <c:v>44526</c:v>
                </c:pt>
                <c:pt idx="211">
                  <c:v>44533</c:v>
                </c:pt>
                <c:pt idx="212">
                  <c:v>44540</c:v>
                </c:pt>
                <c:pt idx="213">
                  <c:v>44547</c:v>
                </c:pt>
                <c:pt idx="214">
                  <c:v>44554</c:v>
                </c:pt>
                <c:pt idx="215">
                  <c:v>44561</c:v>
                </c:pt>
                <c:pt idx="216">
                  <c:v>44568</c:v>
                </c:pt>
                <c:pt idx="217">
                  <c:v>44575</c:v>
                </c:pt>
                <c:pt idx="218">
                  <c:v>44582</c:v>
                </c:pt>
                <c:pt idx="219">
                  <c:v>44589</c:v>
                </c:pt>
                <c:pt idx="220">
                  <c:v>44596</c:v>
                </c:pt>
                <c:pt idx="221">
                  <c:v>44603</c:v>
                </c:pt>
                <c:pt idx="222">
                  <c:v>44610</c:v>
                </c:pt>
                <c:pt idx="223">
                  <c:v>44617</c:v>
                </c:pt>
                <c:pt idx="224">
                  <c:v>44624</c:v>
                </c:pt>
                <c:pt idx="225">
                  <c:v>44631</c:v>
                </c:pt>
                <c:pt idx="226">
                  <c:v>44638</c:v>
                </c:pt>
                <c:pt idx="227">
                  <c:v>44645</c:v>
                </c:pt>
                <c:pt idx="228">
                  <c:v>44652</c:v>
                </c:pt>
                <c:pt idx="229">
                  <c:v>44659</c:v>
                </c:pt>
                <c:pt idx="230">
                  <c:v>44666</c:v>
                </c:pt>
                <c:pt idx="231">
                  <c:v>44673</c:v>
                </c:pt>
                <c:pt idx="232">
                  <c:v>44680</c:v>
                </c:pt>
                <c:pt idx="233">
                  <c:v>44687</c:v>
                </c:pt>
                <c:pt idx="234">
                  <c:v>44694</c:v>
                </c:pt>
                <c:pt idx="235">
                  <c:v>44701</c:v>
                </c:pt>
                <c:pt idx="236">
                  <c:v>44708</c:v>
                </c:pt>
                <c:pt idx="237">
                  <c:v>44715</c:v>
                </c:pt>
                <c:pt idx="238">
                  <c:v>44722</c:v>
                </c:pt>
                <c:pt idx="239">
                  <c:v>44729</c:v>
                </c:pt>
                <c:pt idx="240">
                  <c:v>44736</c:v>
                </c:pt>
                <c:pt idx="241">
                  <c:v>44743</c:v>
                </c:pt>
                <c:pt idx="242">
                  <c:v>44750</c:v>
                </c:pt>
                <c:pt idx="243">
                  <c:v>44757</c:v>
                </c:pt>
                <c:pt idx="244">
                  <c:v>44764</c:v>
                </c:pt>
                <c:pt idx="245">
                  <c:v>44771</c:v>
                </c:pt>
                <c:pt idx="246">
                  <c:v>44778</c:v>
                </c:pt>
                <c:pt idx="247">
                  <c:v>44785</c:v>
                </c:pt>
                <c:pt idx="248">
                  <c:v>44792</c:v>
                </c:pt>
                <c:pt idx="249">
                  <c:v>44799</c:v>
                </c:pt>
                <c:pt idx="250">
                  <c:v>44806</c:v>
                </c:pt>
                <c:pt idx="251">
                  <c:v>44813</c:v>
                </c:pt>
                <c:pt idx="252">
                  <c:v>44820</c:v>
                </c:pt>
                <c:pt idx="253">
                  <c:v>44827</c:v>
                </c:pt>
                <c:pt idx="254">
                  <c:v>44834</c:v>
                </c:pt>
                <c:pt idx="255">
                  <c:v>44841</c:v>
                </c:pt>
                <c:pt idx="256">
                  <c:v>44848</c:v>
                </c:pt>
                <c:pt idx="257">
                  <c:v>44855</c:v>
                </c:pt>
                <c:pt idx="258">
                  <c:v>44862</c:v>
                </c:pt>
                <c:pt idx="259">
                  <c:v>44869</c:v>
                </c:pt>
                <c:pt idx="260">
                  <c:v>44876</c:v>
                </c:pt>
                <c:pt idx="261">
                  <c:v>44883</c:v>
                </c:pt>
                <c:pt idx="262">
                  <c:v>44890</c:v>
                </c:pt>
                <c:pt idx="263">
                  <c:v>44897</c:v>
                </c:pt>
                <c:pt idx="264">
                  <c:v>44904</c:v>
                </c:pt>
                <c:pt idx="265">
                  <c:v>44911</c:v>
                </c:pt>
                <c:pt idx="266">
                  <c:v>44918</c:v>
                </c:pt>
                <c:pt idx="267">
                  <c:v>44925</c:v>
                </c:pt>
              </c:numCache>
            </c:numRef>
          </c:cat>
          <c:val>
            <c:numRef>
              <c:f>'Chart 46'!$B$2:$B$269</c:f>
              <c:numCache>
                <c:formatCode>0.0</c:formatCode>
                <c:ptCount val="268"/>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5.75</c:v>
                </c:pt>
                <c:pt idx="58">
                  <c:v>5.75</c:v>
                </c:pt>
                <c:pt idx="59">
                  <c:v>5.75</c:v>
                </c:pt>
                <c:pt idx="60">
                  <c:v>5.75</c:v>
                </c:pt>
                <c:pt idx="61">
                  <c:v>5.75</c:v>
                </c:pt>
                <c:pt idx="62">
                  <c:v>5.75</c:v>
                </c:pt>
                <c:pt idx="63">
                  <c:v>5.75</c:v>
                </c:pt>
                <c:pt idx="64">
                  <c:v>5.75</c:v>
                </c:pt>
                <c:pt idx="65">
                  <c:v>5.75</c:v>
                </c:pt>
                <c:pt idx="66">
                  <c:v>5.75</c:v>
                </c:pt>
                <c:pt idx="67">
                  <c:v>5.75</c:v>
                </c:pt>
                <c:pt idx="68">
                  <c:v>5.75</c:v>
                </c:pt>
                <c:pt idx="69">
                  <c:v>5.75</c:v>
                </c:pt>
                <c:pt idx="70">
                  <c:v>5.75</c:v>
                </c:pt>
                <c:pt idx="71">
                  <c:v>5.75</c:v>
                </c:pt>
                <c:pt idx="72">
                  <c:v>5.75</c:v>
                </c:pt>
                <c:pt idx="73">
                  <c:v>5.75</c:v>
                </c:pt>
                <c:pt idx="74">
                  <c:v>5.75</c:v>
                </c:pt>
                <c:pt idx="75">
                  <c:v>5.75</c:v>
                </c:pt>
                <c:pt idx="76">
                  <c:v>5.75</c:v>
                </c:pt>
                <c:pt idx="77">
                  <c:v>5.75</c:v>
                </c:pt>
                <c:pt idx="78">
                  <c:v>5.75</c:v>
                </c:pt>
                <c:pt idx="79">
                  <c:v>5.75</c:v>
                </c:pt>
                <c:pt idx="80">
                  <c:v>5.75</c:v>
                </c:pt>
                <c:pt idx="81">
                  <c:v>5.75</c:v>
                </c:pt>
                <c:pt idx="82">
                  <c:v>5.75</c:v>
                </c:pt>
                <c:pt idx="83">
                  <c:v>5.75</c:v>
                </c:pt>
                <c:pt idx="84">
                  <c:v>5.75</c:v>
                </c:pt>
                <c:pt idx="85">
                  <c:v>5.75</c:v>
                </c:pt>
                <c:pt idx="86">
                  <c:v>5.75</c:v>
                </c:pt>
                <c:pt idx="87">
                  <c:v>5.75</c:v>
                </c:pt>
                <c:pt idx="88">
                  <c:v>5.75</c:v>
                </c:pt>
                <c:pt idx="89">
                  <c:v>5.75</c:v>
                </c:pt>
                <c:pt idx="90">
                  <c:v>5.5</c:v>
                </c:pt>
                <c:pt idx="91">
                  <c:v>5.5</c:v>
                </c:pt>
                <c:pt idx="92">
                  <c:v>5.5</c:v>
                </c:pt>
                <c:pt idx="93">
                  <c:v>5.5</c:v>
                </c:pt>
                <c:pt idx="94">
                  <c:v>5.5</c:v>
                </c:pt>
                <c:pt idx="95">
                  <c:v>5.5</c:v>
                </c:pt>
                <c:pt idx="96">
                  <c:v>5.5</c:v>
                </c:pt>
                <c:pt idx="97">
                  <c:v>5.5</c:v>
                </c:pt>
                <c:pt idx="98">
                  <c:v>5.5</c:v>
                </c:pt>
                <c:pt idx="99">
                  <c:v>5.5</c:v>
                </c:pt>
                <c:pt idx="100">
                  <c:v>5.5</c:v>
                </c:pt>
                <c:pt idx="101">
                  <c:v>5.5</c:v>
                </c:pt>
                <c:pt idx="102">
                  <c:v>5.5</c:v>
                </c:pt>
                <c:pt idx="103">
                  <c:v>5.5</c:v>
                </c:pt>
                <c:pt idx="104">
                  <c:v>5.5</c:v>
                </c:pt>
                <c:pt idx="105">
                  <c:v>5.5</c:v>
                </c:pt>
                <c:pt idx="106">
                  <c:v>5.5</c:v>
                </c:pt>
                <c:pt idx="107">
                  <c:v>5.5</c:v>
                </c:pt>
                <c:pt idx="108">
                  <c:v>5.5</c:v>
                </c:pt>
                <c:pt idx="109">
                  <c:v>5.5</c:v>
                </c:pt>
                <c:pt idx="110">
                  <c:v>5.5</c:v>
                </c:pt>
                <c:pt idx="111">
                  <c:v>5.5</c:v>
                </c:pt>
                <c:pt idx="112">
                  <c:v>5.5</c:v>
                </c:pt>
                <c:pt idx="113">
                  <c:v>5.5</c:v>
                </c:pt>
                <c:pt idx="114">
                  <c:v>5.5</c:v>
                </c:pt>
                <c:pt idx="115">
                  <c:v>5.5</c:v>
                </c:pt>
                <c:pt idx="116">
                  <c:v>5.5</c:v>
                </c:pt>
                <c:pt idx="117">
                  <c:v>5.5</c:v>
                </c:pt>
                <c:pt idx="118">
                  <c:v>5.25</c:v>
                </c:pt>
                <c:pt idx="119">
                  <c:v>5.25</c:v>
                </c:pt>
                <c:pt idx="120">
                  <c:v>5.25</c:v>
                </c:pt>
                <c:pt idx="121">
                  <c:v>5.25</c:v>
                </c:pt>
                <c:pt idx="122">
                  <c:v>5.25</c:v>
                </c:pt>
                <c:pt idx="123">
                  <c:v>5.25</c:v>
                </c:pt>
                <c:pt idx="124">
                  <c:v>5.25</c:v>
                </c:pt>
                <c:pt idx="125">
                  <c:v>5</c:v>
                </c:pt>
                <c:pt idx="126">
                  <c:v>5</c:v>
                </c:pt>
                <c:pt idx="127">
                  <c:v>5</c:v>
                </c:pt>
                <c:pt idx="128">
                  <c:v>5</c:v>
                </c:pt>
                <c:pt idx="129">
                  <c:v>5</c:v>
                </c:pt>
                <c:pt idx="130">
                  <c:v>5</c:v>
                </c:pt>
                <c:pt idx="131">
                  <c:v>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4.25</c:v>
                </c:pt>
                <c:pt idx="148">
                  <c:v>4.25</c:v>
                </c:pt>
                <c:pt idx="149">
                  <c:v>4.25</c:v>
                </c:pt>
                <c:pt idx="150">
                  <c:v>4.25</c:v>
                </c:pt>
                <c:pt idx="151">
                  <c:v>4.25</c:v>
                </c:pt>
                <c:pt idx="152">
                  <c:v>4.25</c:v>
                </c:pt>
                <c:pt idx="153">
                  <c:v>4.25</c:v>
                </c:pt>
                <c:pt idx="154">
                  <c:v>4.25</c:v>
                </c:pt>
                <c:pt idx="155">
                  <c:v>4.25</c:v>
                </c:pt>
                <c:pt idx="156">
                  <c:v>4.25</c:v>
                </c:pt>
                <c:pt idx="157">
                  <c:v>4.25</c:v>
                </c:pt>
                <c:pt idx="158">
                  <c:v>4.25</c:v>
                </c:pt>
                <c:pt idx="159">
                  <c:v>4.25</c:v>
                </c:pt>
                <c:pt idx="160">
                  <c:v>4.25</c:v>
                </c:pt>
                <c:pt idx="161">
                  <c:v>5.25</c:v>
                </c:pt>
                <c:pt idx="162">
                  <c:v>5.25</c:v>
                </c:pt>
                <c:pt idx="163">
                  <c:v>5.25</c:v>
                </c:pt>
                <c:pt idx="164">
                  <c:v>5.25</c:v>
                </c:pt>
                <c:pt idx="165">
                  <c:v>5.25</c:v>
                </c:pt>
                <c:pt idx="166">
                  <c:v>5.25</c:v>
                </c:pt>
                <c:pt idx="167">
                  <c:v>5.25</c:v>
                </c:pt>
                <c:pt idx="168">
                  <c:v>5.5</c:v>
                </c:pt>
                <c:pt idx="169">
                  <c:v>5.5</c:v>
                </c:pt>
                <c:pt idx="170">
                  <c:v>5.5</c:v>
                </c:pt>
                <c:pt idx="171">
                  <c:v>5.5</c:v>
                </c:pt>
                <c:pt idx="172">
                  <c:v>5.5</c:v>
                </c:pt>
                <c:pt idx="173">
                  <c:v>5.5</c:v>
                </c:pt>
                <c:pt idx="174">
                  <c:v>5.5</c:v>
                </c:pt>
                <c:pt idx="175">
                  <c:v>5.5</c:v>
                </c:pt>
                <c:pt idx="176">
                  <c:v>5.5</c:v>
                </c:pt>
                <c:pt idx="177">
                  <c:v>5.5</c:v>
                </c:pt>
                <c:pt idx="178">
                  <c:v>5.5</c:v>
                </c:pt>
                <c:pt idx="179">
                  <c:v>5.5</c:v>
                </c:pt>
                <c:pt idx="180">
                  <c:v>5.5</c:v>
                </c:pt>
                <c:pt idx="181">
                  <c:v>6</c:v>
                </c:pt>
                <c:pt idx="182">
                  <c:v>6</c:v>
                </c:pt>
                <c:pt idx="183">
                  <c:v>6</c:v>
                </c:pt>
                <c:pt idx="184">
                  <c:v>6</c:v>
                </c:pt>
                <c:pt idx="185">
                  <c:v>6</c:v>
                </c:pt>
                <c:pt idx="186">
                  <c:v>6.5</c:v>
                </c:pt>
                <c:pt idx="187">
                  <c:v>6.5</c:v>
                </c:pt>
                <c:pt idx="188">
                  <c:v>6.5</c:v>
                </c:pt>
                <c:pt idx="189">
                  <c:v>6.5</c:v>
                </c:pt>
                <c:pt idx="190">
                  <c:v>6.5</c:v>
                </c:pt>
                <c:pt idx="191">
                  <c:v>6.5</c:v>
                </c:pt>
                <c:pt idx="192">
                  <c:v>6.5</c:v>
                </c:pt>
                <c:pt idx="193">
                  <c:v>6.5</c:v>
                </c:pt>
                <c:pt idx="194">
                  <c:v>7</c:v>
                </c:pt>
                <c:pt idx="195">
                  <c:v>7</c:v>
                </c:pt>
                <c:pt idx="196">
                  <c:v>7</c:v>
                </c:pt>
                <c:pt idx="197">
                  <c:v>7</c:v>
                </c:pt>
                <c:pt idx="198">
                  <c:v>7</c:v>
                </c:pt>
                <c:pt idx="199">
                  <c:v>7</c:v>
                </c:pt>
                <c:pt idx="200">
                  <c:v>7.25</c:v>
                </c:pt>
                <c:pt idx="201">
                  <c:v>7.25</c:v>
                </c:pt>
                <c:pt idx="202">
                  <c:v>7.25</c:v>
                </c:pt>
                <c:pt idx="203">
                  <c:v>7.25</c:v>
                </c:pt>
                <c:pt idx="204">
                  <c:v>7.25</c:v>
                </c:pt>
                <c:pt idx="205">
                  <c:v>7.25</c:v>
                </c:pt>
                <c:pt idx="206">
                  <c:v>7.25</c:v>
                </c:pt>
                <c:pt idx="207">
                  <c:v>7.25</c:v>
                </c:pt>
                <c:pt idx="208">
                  <c:v>7.25</c:v>
                </c:pt>
                <c:pt idx="209">
                  <c:v>7.25</c:v>
                </c:pt>
                <c:pt idx="210">
                  <c:v>7.25</c:v>
                </c:pt>
                <c:pt idx="211">
                  <c:v>7.25</c:v>
                </c:pt>
                <c:pt idx="212">
                  <c:v>7.25</c:v>
                </c:pt>
                <c:pt idx="213">
                  <c:v>7.75</c:v>
                </c:pt>
                <c:pt idx="214">
                  <c:v>7.75</c:v>
                </c:pt>
                <c:pt idx="215">
                  <c:v>7.75</c:v>
                </c:pt>
                <c:pt idx="216">
                  <c:v>7.75</c:v>
                </c:pt>
                <c:pt idx="217">
                  <c:v>7.75</c:v>
                </c:pt>
                <c:pt idx="218">
                  <c:v>7.75</c:v>
                </c:pt>
                <c:pt idx="219">
                  <c:v>7.75</c:v>
                </c:pt>
                <c:pt idx="220">
                  <c:v>8</c:v>
                </c:pt>
                <c:pt idx="221">
                  <c:v>8</c:v>
                </c:pt>
                <c:pt idx="222">
                  <c:v>8</c:v>
                </c:pt>
                <c:pt idx="223">
                  <c:v>8</c:v>
                </c:pt>
                <c:pt idx="224">
                  <c:v>8</c:v>
                </c:pt>
                <c:pt idx="225">
                  <c:v>8</c:v>
                </c:pt>
                <c:pt idx="226">
                  <c:v>9.25</c:v>
                </c:pt>
                <c:pt idx="227">
                  <c:v>9.25</c:v>
                </c:pt>
                <c:pt idx="228">
                  <c:v>9.25</c:v>
                </c:pt>
                <c:pt idx="229">
                  <c:v>9.25</c:v>
                </c:pt>
                <c:pt idx="230">
                  <c:v>9.25</c:v>
                </c:pt>
                <c:pt idx="231">
                  <c:v>9.25</c:v>
                </c:pt>
                <c:pt idx="232">
                  <c:v>9.25</c:v>
                </c:pt>
                <c:pt idx="233">
                  <c:v>9.25</c:v>
                </c:pt>
                <c:pt idx="234">
                  <c:v>9.25</c:v>
                </c:pt>
                <c:pt idx="235">
                  <c:v>9.25</c:v>
                </c:pt>
                <c:pt idx="236">
                  <c:v>9.25</c:v>
                </c:pt>
                <c:pt idx="237">
                  <c:v>9.25</c:v>
                </c:pt>
                <c:pt idx="238">
                  <c:v>9.25</c:v>
                </c:pt>
                <c:pt idx="239">
                  <c:v>9.25</c:v>
                </c:pt>
                <c:pt idx="240">
                  <c:v>9.25</c:v>
                </c:pt>
                <c:pt idx="241">
                  <c:v>9.25</c:v>
                </c:pt>
                <c:pt idx="242">
                  <c:v>9.25</c:v>
                </c:pt>
                <c:pt idx="243">
                  <c:v>9.25</c:v>
                </c:pt>
                <c:pt idx="244">
                  <c:v>9.25</c:v>
                </c:pt>
                <c:pt idx="245">
                  <c:v>9.25</c:v>
                </c:pt>
                <c:pt idx="246">
                  <c:v>9.5</c:v>
                </c:pt>
                <c:pt idx="247">
                  <c:v>9.5</c:v>
                </c:pt>
                <c:pt idx="248">
                  <c:v>9.5</c:v>
                </c:pt>
                <c:pt idx="249">
                  <c:v>9.5</c:v>
                </c:pt>
                <c:pt idx="250">
                  <c:v>9.5</c:v>
                </c:pt>
                <c:pt idx="251">
                  <c:v>9.5</c:v>
                </c:pt>
                <c:pt idx="252">
                  <c:v>10</c:v>
                </c:pt>
                <c:pt idx="253">
                  <c:v>10</c:v>
                </c:pt>
                <c:pt idx="254">
                  <c:v>10</c:v>
                </c:pt>
                <c:pt idx="255">
                  <c:v>10</c:v>
                </c:pt>
                <c:pt idx="256">
                  <c:v>10</c:v>
                </c:pt>
                <c:pt idx="257">
                  <c:v>10</c:v>
                </c:pt>
                <c:pt idx="258">
                  <c:v>10</c:v>
                </c:pt>
                <c:pt idx="259">
                  <c:v>10.5</c:v>
                </c:pt>
                <c:pt idx="260">
                  <c:v>10.5</c:v>
                </c:pt>
                <c:pt idx="261">
                  <c:v>10.5</c:v>
                </c:pt>
                <c:pt idx="262">
                  <c:v>10.5</c:v>
                </c:pt>
                <c:pt idx="263">
                  <c:v>10.5</c:v>
                </c:pt>
                <c:pt idx="264">
                  <c:v>10.5</c:v>
                </c:pt>
                <c:pt idx="265">
                  <c:v>10.75</c:v>
                </c:pt>
                <c:pt idx="266">
                  <c:v>10.75</c:v>
                </c:pt>
                <c:pt idx="267">
                  <c:v>10.75</c:v>
                </c:pt>
              </c:numCache>
            </c:numRef>
          </c:val>
          <c:smooth val="0"/>
          <c:extLst xmlns:c16r2="http://schemas.microsoft.com/office/drawing/2015/06/chart">
            <c:ext xmlns:c16="http://schemas.microsoft.com/office/drawing/2014/chart" uri="{C3380CC4-5D6E-409C-BE32-E72D297353CC}">
              <c16:uniqueId val="{00000000-E9E3-496D-8F7B-9925001516A4}"/>
            </c:ext>
          </c:extLst>
        </c:ser>
        <c:ser>
          <c:idx val="1"/>
          <c:order val="1"/>
          <c:tx>
            <c:strRef>
              <c:f>'Chart 46'!$C$1</c:f>
              <c:strCache>
                <c:ptCount val="1"/>
                <c:pt idx="0">
                  <c:v>List!A13</c:v>
                </c:pt>
              </c:strCache>
            </c:strRef>
          </c:tx>
          <c:spPr>
            <a:ln w="19050" cap="rnd">
              <a:solidFill>
                <a:schemeClr val="accent5">
                  <a:lumMod val="60000"/>
                  <a:lumOff val="40000"/>
                </a:schemeClr>
              </a:solidFill>
              <a:round/>
            </a:ln>
            <a:effectLst/>
          </c:spPr>
          <c:marker>
            <c:symbol val="none"/>
          </c:marker>
          <c:cat>
            <c:numRef>
              <c:f>'Chart 46'!$A$2:$A$269</c:f>
              <c:numCache>
                <c:formatCode>m/d/yyyy</c:formatCode>
                <c:ptCount val="268"/>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pt idx="164">
                  <c:v>44204</c:v>
                </c:pt>
                <c:pt idx="165">
                  <c:v>44211</c:v>
                </c:pt>
                <c:pt idx="166">
                  <c:v>44218</c:v>
                </c:pt>
                <c:pt idx="167">
                  <c:v>44225</c:v>
                </c:pt>
                <c:pt idx="168">
                  <c:v>44232</c:v>
                </c:pt>
                <c:pt idx="169">
                  <c:v>44239</c:v>
                </c:pt>
                <c:pt idx="170">
                  <c:v>44246</c:v>
                </c:pt>
                <c:pt idx="171">
                  <c:v>44253</c:v>
                </c:pt>
                <c:pt idx="172">
                  <c:v>44260</c:v>
                </c:pt>
                <c:pt idx="173">
                  <c:v>44267</c:v>
                </c:pt>
                <c:pt idx="174">
                  <c:v>44274</c:v>
                </c:pt>
                <c:pt idx="175">
                  <c:v>44281</c:v>
                </c:pt>
                <c:pt idx="176">
                  <c:v>44288</c:v>
                </c:pt>
                <c:pt idx="177">
                  <c:v>44295</c:v>
                </c:pt>
                <c:pt idx="178">
                  <c:v>44302</c:v>
                </c:pt>
                <c:pt idx="179">
                  <c:v>44309</c:v>
                </c:pt>
                <c:pt idx="180">
                  <c:v>44316</c:v>
                </c:pt>
                <c:pt idx="181">
                  <c:v>44323</c:v>
                </c:pt>
                <c:pt idx="182">
                  <c:v>44330</c:v>
                </c:pt>
                <c:pt idx="183">
                  <c:v>44337</c:v>
                </c:pt>
                <c:pt idx="184">
                  <c:v>44347</c:v>
                </c:pt>
                <c:pt idx="185">
                  <c:v>44351</c:v>
                </c:pt>
                <c:pt idx="186">
                  <c:v>44358</c:v>
                </c:pt>
                <c:pt idx="187">
                  <c:v>44365</c:v>
                </c:pt>
                <c:pt idx="188">
                  <c:v>44372</c:v>
                </c:pt>
                <c:pt idx="189">
                  <c:v>44379</c:v>
                </c:pt>
                <c:pt idx="190">
                  <c:v>44386</c:v>
                </c:pt>
                <c:pt idx="191">
                  <c:v>44393</c:v>
                </c:pt>
                <c:pt idx="192">
                  <c:v>44400</c:v>
                </c:pt>
                <c:pt idx="193">
                  <c:v>44407</c:v>
                </c:pt>
                <c:pt idx="194">
                  <c:v>44414</c:v>
                </c:pt>
                <c:pt idx="195">
                  <c:v>44421</c:v>
                </c:pt>
                <c:pt idx="196">
                  <c:v>44428</c:v>
                </c:pt>
                <c:pt idx="197">
                  <c:v>44434</c:v>
                </c:pt>
                <c:pt idx="198">
                  <c:v>44442</c:v>
                </c:pt>
                <c:pt idx="199">
                  <c:v>44449</c:v>
                </c:pt>
                <c:pt idx="200">
                  <c:v>44456</c:v>
                </c:pt>
                <c:pt idx="201">
                  <c:v>44463</c:v>
                </c:pt>
                <c:pt idx="202">
                  <c:v>44470</c:v>
                </c:pt>
                <c:pt idx="203">
                  <c:v>44477</c:v>
                </c:pt>
                <c:pt idx="204">
                  <c:v>44484</c:v>
                </c:pt>
                <c:pt idx="205">
                  <c:v>44491</c:v>
                </c:pt>
                <c:pt idx="206">
                  <c:v>44498</c:v>
                </c:pt>
                <c:pt idx="207">
                  <c:v>44505</c:v>
                </c:pt>
                <c:pt idx="208">
                  <c:v>44512</c:v>
                </c:pt>
                <c:pt idx="209">
                  <c:v>44519</c:v>
                </c:pt>
                <c:pt idx="210">
                  <c:v>44526</c:v>
                </c:pt>
                <c:pt idx="211">
                  <c:v>44533</c:v>
                </c:pt>
                <c:pt idx="212">
                  <c:v>44540</c:v>
                </c:pt>
                <c:pt idx="213">
                  <c:v>44547</c:v>
                </c:pt>
                <c:pt idx="214">
                  <c:v>44554</c:v>
                </c:pt>
                <c:pt idx="215">
                  <c:v>44561</c:v>
                </c:pt>
                <c:pt idx="216">
                  <c:v>44568</c:v>
                </c:pt>
                <c:pt idx="217">
                  <c:v>44575</c:v>
                </c:pt>
                <c:pt idx="218">
                  <c:v>44582</c:v>
                </c:pt>
                <c:pt idx="219">
                  <c:v>44589</c:v>
                </c:pt>
                <c:pt idx="220">
                  <c:v>44596</c:v>
                </c:pt>
                <c:pt idx="221">
                  <c:v>44603</c:v>
                </c:pt>
                <c:pt idx="222">
                  <c:v>44610</c:v>
                </c:pt>
                <c:pt idx="223">
                  <c:v>44617</c:v>
                </c:pt>
                <c:pt idx="224">
                  <c:v>44624</c:v>
                </c:pt>
                <c:pt idx="225">
                  <c:v>44631</c:v>
                </c:pt>
                <c:pt idx="226">
                  <c:v>44638</c:v>
                </c:pt>
                <c:pt idx="227">
                  <c:v>44645</c:v>
                </c:pt>
                <c:pt idx="228">
                  <c:v>44652</c:v>
                </c:pt>
                <c:pt idx="229">
                  <c:v>44659</c:v>
                </c:pt>
                <c:pt idx="230">
                  <c:v>44666</c:v>
                </c:pt>
                <c:pt idx="231">
                  <c:v>44673</c:v>
                </c:pt>
                <c:pt idx="232">
                  <c:v>44680</c:v>
                </c:pt>
                <c:pt idx="233">
                  <c:v>44687</c:v>
                </c:pt>
                <c:pt idx="234">
                  <c:v>44694</c:v>
                </c:pt>
                <c:pt idx="235">
                  <c:v>44701</c:v>
                </c:pt>
                <c:pt idx="236">
                  <c:v>44708</c:v>
                </c:pt>
                <c:pt idx="237">
                  <c:v>44715</c:v>
                </c:pt>
                <c:pt idx="238">
                  <c:v>44722</c:v>
                </c:pt>
                <c:pt idx="239">
                  <c:v>44729</c:v>
                </c:pt>
                <c:pt idx="240">
                  <c:v>44736</c:v>
                </c:pt>
                <c:pt idx="241">
                  <c:v>44743</c:v>
                </c:pt>
                <c:pt idx="242">
                  <c:v>44750</c:v>
                </c:pt>
                <c:pt idx="243">
                  <c:v>44757</c:v>
                </c:pt>
                <c:pt idx="244">
                  <c:v>44764</c:v>
                </c:pt>
                <c:pt idx="245">
                  <c:v>44771</c:v>
                </c:pt>
                <c:pt idx="246">
                  <c:v>44778</c:v>
                </c:pt>
                <c:pt idx="247">
                  <c:v>44785</c:v>
                </c:pt>
                <c:pt idx="248">
                  <c:v>44792</c:v>
                </c:pt>
                <c:pt idx="249">
                  <c:v>44799</c:v>
                </c:pt>
                <c:pt idx="250">
                  <c:v>44806</c:v>
                </c:pt>
                <c:pt idx="251">
                  <c:v>44813</c:v>
                </c:pt>
                <c:pt idx="252">
                  <c:v>44820</c:v>
                </c:pt>
                <c:pt idx="253">
                  <c:v>44827</c:v>
                </c:pt>
                <c:pt idx="254">
                  <c:v>44834</c:v>
                </c:pt>
                <c:pt idx="255">
                  <c:v>44841</c:v>
                </c:pt>
                <c:pt idx="256">
                  <c:v>44848</c:v>
                </c:pt>
                <c:pt idx="257">
                  <c:v>44855</c:v>
                </c:pt>
                <c:pt idx="258">
                  <c:v>44862</c:v>
                </c:pt>
                <c:pt idx="259">
                  <c:v>44869</c:v>
                </c:pt>
                <c:pt idx="260">
                  <c:v>44876</c:v>
                </c:pt>
                <c:pt idx="261">
                  <c:v>44883</c:v>
                </c:pt>
                <c:pt idx="262">
                  <c:v>44890</c:v>
                </c:pt>
                <c:pt idx="263">
                  <c:v>44897</c:v>
                </c:pt>
                <c:pt idx="264">
                  <c:v>44904</c:v>
                </c:pt>
                <c:pt idx="265">
                  <c:v>44911</c:v>
                </c:pt>
                <c:pt idx="266">
                  <c:v>44918</c:v>
                </c:pt>
                <c:pt idx="267">
                  <c:v>44925</c:v>
                </c:pt>
              </c:numCache>
            </c:numRef>
          </c:cat>
          <c:val>
            <c:numRef>
              <c:f>'Chart 46'!$C$2:$C$269</c:f>
              <c:numCache>
                <c:formatCode>0.0</c:formatCode>
                <c:ptCount val="268"/>
                <c:pt idx="0">
                  <c:v>6.2927</c:v>
                </c:pt>
                <c:pt idx="1">
                  <c:v>6.3440000000000003</c:v>
                </c:pt>
                <c:pt idx="2">
                  <c:v>6.3087999999999997</c:v>
                </c:pt>
                <c:pt idx="3">
                  <c:v>6.3090999999999999</c:v>
                </c:pt>
                <c:pt idx="4">
                  <c:v>6.3009000000000004</c:v>
                </c:pt>
                <c:pt idx="5">
                  <c:v>6.3045</c:v>
                </c:pt>
                <c:pt idx="6">
                  <c:v>6.2095000000000002</c:v>
                </c:pt>
                <c:pt idx="7">
                  <c:v>6.2232000000000003</c:v>
                </c:pt>
                <c:pt idx="8">
                  <c:v>6.1993999999999998</c:v>
                </c:pt>
                <c:pt idx="9">
                  <c:v>6.3094000000000001</c:v>
                </c:pt>
                <c:pt idx="10">
                  <c:v>6.3022999999999998</c:v>
                </c:pt>
                <c:pt idx="11">
                  <c:v>6.3673999999999999</c:v>
                </c:pt>
                <c:pt idx="12">
                  <c:v>6.4707999999999997</c:v>
                </c:pt>
                <c:pt idx="13">
                  <c:v>6.4718</c:v>
                </c:pt>
                <c:pt idx="14">
                  <c:v>6.4652000000000003</c:v>
                </c:pt>
                <c:pt idx="15">
                  <c:v>6.4715999999999996</c:v>
                </c:pt>
                <c:pt idx="16">
                  <c:v>6.4782000000000002</c:v>
                </c:pt>
                <c:pt idx="17">
                  <c:v>6.4939</c:v>
                </c:pt>
                <c:pt idx="18">
                  <c:v>6.5266999999999999</c:v>
                </c:pt>
                <c:pt idx="19">
                  <c:v>6.5084999999999997</c:v>
                </c:pt>
                <c:pt idx="20">
                  <c:v>6.5137</c:v>
                </c:pt>
                <c:pt idx="21">
                  <c:v>6.5214999999999996</c:v>
                </c:pt>
                <c:pt idx="22">
                  <c:v>6.5328999999999997</c:v>
                </c:pt>
                <c:pt idx="23">
                  <c:v>6.5453999999999999</c:v>
                </c:pt>
                <c:pt idx="24">
                  <c:v>6.5069999999999997</c:v>
                </c:pt>
                <c:pt idx="25">
                  <c:v>6.5461999999999998</c:v>
                </c:pt>
                <c:pt idx="26">
                  <c:v>6.5286999999999997</c:v>
                </c:pt>
                <c:pt idx="27">
                  <c:v>6.5667999999999997</c:v>
                </c:pt>
                <c:pt idx="28">
                  <c:v>6.5552000000000001</c:v>
                </c:pt>
                <c:pt idx="29">
                  <c:v>6.569</c:v>
                </c:pt>
                <c:pt idx="30">
                  <c:v>6.5869</c:v>
                </c:pt>
                <c:pt idx="31">
                  <c:v>6.5838999999999999</c:v>
                </c:pt>
                <c:pt idx="32">
                  <c:v>6.5896999999999997</c:v>
                </c:pt>
                <c:pt idx="33">
                  <c:v>6.5686999999999998</c:v>
                </c:pt>
                <c:pt idx="34">
                  <c:v>6.6017999999999999</c:v>
                </c:pt>
                <c:pt idx="35">
                  <c:v>6.6052</c:v>
                </c:pt>
                <c:pt idx="36">
                  <c:v>6.6338999999999997</c:v>
                </c:pt>
                <c:pt idx="37">
                  <c:v>6.7365000000000004</c:v>
                </c:pt>
                <c:pt idx="38">
                  <c:v>6.7201000000000004</c:v>
                </c:pt>
                <c:pt idx="39">
                  <c:v>6.6970000000000001</c:v>
                </c:pt>
                <c:pt idx="40">
                  <c:v>6.7030000000000003</c:v>
                </c:pt>
                <c:pt idx="41">
                  <c:v>6.6680000000000001</c:v>
                </c:pt>
                <c:pt idx="42">
                  <c:v>6.6372</c:v>
                </c:pt>
                <c:pt idx="43">
                  <c:v>6.633</c:v>
                </c:pt>
                <c:pt idx="44">
                  <c:v>6.5991999999999997</c:v>
                </c:pt>
                <c:pt idx="45">
                  <c:v>6.6326999999999998</c:v>
                </c:pt>
                <c:pt idx="46">
                  <c:v>6.6580000000000004</c:v>
                </c:pt>
                <c:pt idx="47">
                  <c:v>6.6501999999999999</c:v>
                </c:pt>
                <c:pt idx="48">
                  <c:v>6.6280000000000001</c:v>
                </c:pt>
                <c:pt idx="49">
                  <c:v>6.6306000000000003</c:v>
                </c:pt>
                <c:pt idx="50">
                  <c:v>6.6092000000000004</c:v>
                </c:pt>
                <c:pt idx="51">
                  <c:v>6.6215000000000002</c:v>
                </c:pt>
                <c:pt idx="52">
                  <c:v>6.6265999999999998</c:v>
                </c:pt>
                <c:pt idx="53">
                  <c:v>6.6265999999999998</c:v>
                </c:pt>
                <c:pt idx="54">
                  <c:v>6.6177000000000001</c:v>
                </c:pt>
                <c:pt idx="55">
                  <c:v>6.6374000000000004</c:v>
                </c:pt>
                <c:pt idx="56">
                  <c:v>6.6683000000000003</c:v>
                </c:pt>
                <c:pt idx="57">
                  <c:v>6.6569000000000003</c:v>
                </c:pt>
                <c:pt idx="58">
                  <c:v>6.5372000000000003</c:v>
                </c:pt>
                <c:pt idx="59">
                  <c:v>6.4823000000000004</c:v>
                </c:pt>
                <c:pt idx="60">
                  <c:v>6.5456000000000003</c:v>
                </c:pt>
                <c:pt idx="61">
                  <c:v>6.5744999999999996</c:v>
                </c:pt>
                <c:pt idx="62">
                  <c:v>6.5579000000000001</c:v>
                </c:pt>
                <c:pt idx="63">
                  <c:v>6.5605000000000002</c:v>
                </c:pt>
                <c:pt idx="64">
                  <c:v>6.5174000000000003</c:v>
                </c:pt>
                <c:pt idx="65">
                  <c:v>6.5629</c:v>
                </c:pt>
                <c:pt idx="66">
                  <c:v>6.5742000000000003</c:v>
                </c:pt>
                <c:pt idx="67">
                  <c:v>6.5147000000000004</c:v>
                </c:pt>
                <c:pt idx="68">
                  <c:v>6.4101999999999997</c:v>
                </c:pt>
                <c:pt idx="69">
                  <c:v>6.5004</c:v>
                </c:pt>
                <c:pt idx="70">
                  <c:v>6.5033000000000003</c:v>
                </c:pt>
                <c:pt idx="71">
                  <c:v>6.3587999999999996</c:v>
                </c:pt>
                <c:pt idx="72">
                  <c:v>6.3415999999999997</c:v>
                </c:pt>
                <c:pt idx="73">
                  <c:v>6.2393000000000001</c:v>
                </c:pt>
                <c:pt idx="74">
                  <c:v>6.2239000000000004</c:v>
                </c:pt>
                <c:pt idx="75">
                  <c:v>6.2576000000000001</c:v>
                </c:pt>
                <c:pt idx="76">
                  <c:v>6.2306999999999997</c:v>
                </c:pt>
                <c:pt idx="77">
                  <c:v>6.2252999999999998</c:v>
                </c:pt>
                <c:pt idx="78">
                  <c:v>6.2371999999999996</c:v>
                </c:pt>
                <c:pt idx="79">
                  <c:v>6.2453000000000003</c:v>
                </c:pt>
                <c:pt idx="80">
                  <c:v>6.2683</c:v>
                </c:pt>
                <c:pt idx="81">
                  <c:v>6.2892000000000001</c:v>
                </c:pt>
                <c:pt idx="82">
                  <c:v>6.2823000000000002</c:v>
                </c:pt>
                <c:pt idx="83">
                  <c:v>6.2606000000000002</c:v>
                </c:pt>
                <c:pt idx="84">
                  <c:v>6.2888999999999999</c:v>
                </c:pt>
                <c:pt idx="85">
                  <c:v>6.2713000000000001</c:v>
                </c:pt>
                <c:pt idx="86">
                  <c:v>6.2881</c:v>
                </c:pt>
                <c:pt idx="87">
                  <c:v>6.2752999999999997</c:v>
                </c:pt>
                <c:pt idx="88">
                  <c:v>6.2568000000000001</c:v>
                </c:pt>
                <c:pt idx="89">
                  <c:v>6.2633000000000001</c:v>
                </c:pt>
                <c:pt idx="90">
                  <c:v>6.2321999999999997</c:v>
                </c:pt>
                <c:pt idx="91">
                  <c:v>6.2153</c:v>
                </c:pt>
                <c:pt idx="92">
                  <c:v>6.1787000000000001</c:v>
                </c:pt>
                <c:pt idx="93">
                  <c:v>6.1269999999999998</c:v>
                </c:pt>
                <c:pt idx="94">
                  <c:v>5.9832999999999998</c:v>
                </c:pt>
                <c:pt idx="95">
                  <c:v>6.0881999999999996</c:v>
                </c:pt>
                <c:pt idx="96">
                  <c:v>6.0496999999999996</c:v>
                </c:pt>
                <c:pt idx="97">
                  <c:v>6.0438999999999998</c:v>
                </c:pt>
                <c:pt idx="98">
                  <c:v>5.9924999999999997</c:v>
                </c:pt>
                <c:pt idx="99">
                  <c:v>5.9276</c:v>
                </c:pt>
                <c:pt idx="100">
                  <c:v>5.9744000000000002</c:v>
                </c:pt>
                <c:pt idx="101">
                  <c:v>5.9903000000000004</c:v>
                </c:pt>
                <c:pt idx="102">
                  <c:v>5.9810999999999996</c:v>
                </c:pt>
                <c:pt idx="103">
                  <c:v>5.8669000000000002</c:v>
                </c:pt>
                <c:pt idx="104">
                  <c:v>5.9177999999999997</c:v>
                </c:pt>
                <c:pt idx="105">
                  <c:v>5.9793000000000003</c:v>
                </c:pt>
                <c:pt idx="106">
                  <c:v>5.9264000000000001</c:v>
                </c:pt>
                <c:pt idx="107">
                  <c:v>5.9554</c:v>
                </c:pt>
                <c:pt idx="108">
                  <c:v>5.9118000000000004</c:v>
                </c:pt>
                <c:pt idx="109">
                  <c:v>5.8463000000000003</c:v>
                </c:pt>
                <c:pt idx="110">
                  <c:v>5.8849999999999998</c:v>
                </c:pt>
                <c:pt idx="111">
                  <c:v>5.8367000000000004</c:v>
                </c:pt>
                <c:pt idx="112">
                  <c:v>5.7744999999999997</c:v>
                </c:pt>
                <c:pt idx="113">
                  <c:v>5.7842000000000002</c:v>
                </c:pt>
                <c:pt idx="114">
                  <c:v>5.7759</c:v>
                </c:pt>
                <c:pt idx="115">
                  <c:v>5.7944000000000004</c:v>
                </c:pt>
                <c:pt idx="116">
                  <c:v>5.8220000000000001</c:v>
                </c:pt>
                <c:pt idx="117">
                  <c:v>5.7446999999999999</c:v>
                </c:pt>
                <c:pt idx="118">
                  <c:v>5.7836999999999996</c:v>
                </c:pt>
                <c:pt idx="119">
                  <c:v>5.7565</c:v>
                </c:pt>
                <c:pt idx="120">
                  <c:v>5.7742000000000004</c:v>
                </c:pt>
                <c:pt idx="121">
                  <c:v>5.7340999999999998</c:v>
                </c:pt>
                <c:pt idx="122">
                  <c:v>5.8398000000000003</c:v>
                </c:pt>
                <c:pt idx="123">
                  <c:v>5.8212000000000002</c:v>
                </c:pt>
                <c:pt idx="124">
                  <c:v>5.8022</c:v>
                </c:pt>
                <c:pt idx="125">
                  <c:v>5.8630000000000004</c:v>
                </c:pt>
                <c:pt idx="126">
                  <c:v>5.7973999999999997</c:v>
                </c:pt>
                <c:pt idx="127">
                  <c:v>5.8102999999999998</c:v>
                </c:pt>
                <c:pt idx="128">
                  <c:v>5.8215000000000003</c:v>
                </c:pt>
                <c:pt idx="129">
                  <c:v>5.8615000000000004</c:v>
                </c:pt>
                <c:pt idx="130">
                  <c:v>5.8491</c:v>
                </c:pt>
                <c:pt idx="131">
                  <c:v>5.8808999999999996</c:v>
                </c:pt>
                <c:pt idx="132">
                  <c:v>5.6919000000000004</c:v>
                </c:pt>
                <c:pt idx="133">
                  <c:v>5.6696999999999997</c:v>
                </c:pt>
                <c:pt idx="134">
                  <c:v>5.5404999999999998</c:v>
                </c:pt>
                <c:pt idx="135">
                  <c:v>5.5434000000000001</c:v>
                </c:pt>
                <c:pt idx="136">
                  <c:v>5.5332999999999997</c:v>
                </c:pt>
                <c:pt idx="137">
                  <c:v>5.5110999999999999</c:v>
                </c:pt>
                <c:pt idx="138">
                  <c:v>5.4935</c:v>
                </c:pt>
                <c:pt idx="139">
                  <c:v>5.5426000000000002</c:v>
                </c:pt>
                <c:pt idx="140">
                  <c:v>5.5384000000000002</c:v>
                </c:pt>
                <c:pt idx="141">
                  <c:v>5.5909000000000004</c:v>
                </c:pt>
                <c:pt idx="142">
                  <c:v>5.6694000000000004</c:v>
                </c:pt>
                <c:pt idx="143">
                  <c:v>5.6304999999999996</c:v>
                </c:pt>
                <c:pt idx="144">
                  <c:v>5.6147999999999998</c:v>
                </c:pt>
                <c:pt idx="145">
                  <c:v>5.6764999999999999</c:v>
                </c:pt>
                <c:pt idx="146">
                  <c:v>5.6597</c:v>
                </c:pt>
                <c:pt idx="147">
                  <c:v>5.6184000000000003</c:v>
                </c:pt>
                <c:pt idx="148">
                  <c:v>5.5568999999999997</c:v>
                </c:pt>
                <c:pt idx="149">
                  <c:v>5.5647000000000002</c:v>
                </c:pt>
                <c:pt idx="150">
                  <c:v>5.5744999999999996</c:v>
                </c:pt>
                <c:pt idx="151">
                  <c:v>5.5647000000000002</c:v>
                </c:pt>
                <c:pt idx="152">
                  <c:v>5.6094999999999997</c:v>
                </c:pt>
                <c:pt idx="153">
                  <c:v>5.6551</c:v>
                </c:pt>
                <c:pt idx="154">
                  <c:v>5.7388000000000003</c:v>
                </c:pt>
                <c:pt idx="155">
                  <c:v>5.7908999999999997</c:v>
                </c:pt>
                <c:pt idx="156">
                  <c:v>5.7988999999999997</c:v>
                </c:pt>
                <c:pt idx="157">
                  <c:v>5.8685</c:v>
                </c:pt>
                <c:pt idx="158">
                  <c:v>5.9996999999999998</c:v>
                </c:pt>
                <c:pt idx="159">
                  <c:v>6.0812999999999997</c:v>
                </c:pt>
                <c:pt idx="160">
                  <c:v>6.0956000000000001</c:v>
                </c:pt>
                <c:pt idx="161">
                  <c:v>6.3285999999999998</c:v>
                </c:pt>
                <c:pt idx="162">
                  <c:v>6.4923000000000002</c:v>
                </c:pt>
                <c:pt idx="163">
                  <c:v>6.4890999999999996</c:v>
                </c:pt>
                <c:pt idx="164">
                  <c:v>6.5411000000000001</c:v>
                </c:pt>
                <c:pt idx="165">
                  <c:v>6.6665999999999999</c:v>
                </c:pt>
                <c:pt idx="166">
                  <c:v>6.7603999999999997</c:v>
                </c:pt>
                <c:pt idx="167">
                  <c:v>6.7755999999999998</c:v>
                </c:pt>
                <c:pt idx="168">
                  <c:v>6.7704000000000004</c:v>
                </c:pt>
                <c:pt idx="169">
                  <c:v>6.8227000000000002</c:v>
                </c:pt>
                <c:pt idx="170">
                  <c:v>6.8617999999999997</c:v>
                </c:pt>
                <c:pt idx="171">
                  <c:v>6.8063000000000002</c:v>
                </c:pt>
                <c:pt idx="172">
                  <c:v>6.8342999999999998</c:v>
                </c:pt>
                <c:pt idx="173">
                  <c:v>6.8727</c:v>
                </c:pt>
                <c:pt idx="174">
                  <c:v>6.8121999999999998</c:v>
                </c:pt>
                <c:pt idx="175">
                  <c:v>6.8411999999999997</c:v>
                </c:pt>
                <c:pt idx="176">
                  <c:v>6.7515000000000001</c:v>
                </c:pt>
                <c:pt idx="177">
                  <c:v>6.8334000000000001</c:v>
                </c:pt>
                <c:pt idx="178">
                  <c:v>6.7831000000000001</c:v>
                </c:pt>
                <c:pt idx="179">
                  <c:v>6.7675999999999998</c:v>
                </c:pt>
                <c:pt idx="180">
                  <c:v>6.8388</c:v>
                </c:pt>
                <c:pt idx="181">
                  <c:v>6.9820000000000002</c:v>
                </c:pt>
                <c:pt idx="182">
                  <c:v>6.9898999999999996</c:v>
                </c:pt>
                <c:pt idx="183">
                  <c:v>7.0895000000000001</c:v>
                </c:pt>
                <c:pt idx="184">
                  <c:v>7.1877000000000004</c:v>
                </c:pt>
                <c:pt idx="185">
                  <c:v>7.2606000000000002</c:v>
                </c:pt>
                <c:pt idx="186">
                  <c:v>7.3975</c:v>
                </c:pt>
                <c:pt idx="187">
                  <c:v>7.4847000000000001</c:v>
                </c:pt>
                <c:pt idx="188">
                  <c:v>7.5045000000000002</c:v>
                </c:pt>
                <c:pt idx="189">
                  <c:v>7.5816999999999997</c:v>
                </c:pt>
                <c:pt idx="190">
                  <c:v>7.5060000000000002</c:v>
                </c:pt>
                <c:pt idx="191">
                  <c:v>7.6458000000000004</c:v>
                </c:pt>
                <c:pt idx="192">
                  <c:v>7.6040999999999999</c:v>
                </c:pt>
                <c:pt idx="193">
                  <c:v>7.8296000000000001</c:v>
                </c:pt>
                <c:pt idx="194">
                  <c:v>7.9137000000000004</c:v>
                </c:pt>
                <c:pt idx="195">
                  <c:v>8.1818000000000008</c:v>
                </c:pt>
                <c:pt idx="196">
                  <c:v>8.2096</c:v>
                </c:pt>
                <c:pt idx="197">
                  <c:v>8.2100000000000009</c:v>
                </c:pt>
                <c:pt idx="198">
                  <c:v>8.2935999999999996</c:v>
                </c:pt>
                <c:pt idx="199">
                  <c:v>8.2874999999999996</c:v>
                </c:pt>
                <c:pt idx="200">
                  <c:v>8.4699000000000009</c:v>
                </c:pt>
                <c:pt idx="201">
                  <c:v>8.5203000000000007</c:v>
                </c:pt>
                <c:pt idx="202">
                  <c:v>8.5345999999999993</c:v>
                </c:pt>
                <c:pt idx="203">
                  <c:v>8.6150000000000002</c:v>
                </c:pt>
                <c:pt idx="204">
                  <c:v>8.5974000000000004</c:v>
                </c:pt>
                <c:pt idx="205">
                  <c:v>8.6069999999999993</c:v>
                </c:pt>
                <c:pt idx="206">
                  <c:v>8.6940000000000008</c:v>
                </c:pt>
                <c:pt idx="207">
                  <c:v>8.9039000000000001</c:v>
                </c:pt>
                <c:pt idx="208">
                  <c:v>8.8904999999999994</c:v>
                </c:pt>
                <c:pt idx="209">
                  <c:v>8.8206000000000007</c:v>
                </c:pt>
                <c:pt idx="210">
                  <c:v>8.8337000000000003</c:v>
                </c:pt>
                <c:pt idx="211">
                  <c:v>8.8754000000000008</c:v>
                </c:pt>
                <c:pt idx="212">
                  <c:v>8.8561999999999994</c:v>
                </c:pt>
                <c:pt idx="213">
                  <c:v>8.9146999999999998</c:v>
                </c:pt>
                <c:pt idx="214">
                  <c:v>8.9116</c:v>
                </c:pt>
                <c:pt idx="215">
                  <c:v>9.0425000000000004</c:v>
                </c:pt>
                <c:pt idx="216">
                  <c:v>9.1326000000000001</c:v>
                </c:pt>
                <c:pt idx="217">
                  <c:v>9.0139999999999993</c:v>
                </c:pt>
                <c:pt idx="218">
                  <c:v>9.0579000000000001</c:v>
                </c:pt>
                <c:pt idx="219">
                  <c:v>9.0778999999999996</c:v>
                </c:pt>
                <c:pt idx="220">
                  <c:v>9.0478000000000005</c:v>
                </c:pt>
                <c:pt idx="221">
                  <c:v>9.0249000000000006</c:v>
                </c:pt>
                <c:pt idx="222">
                  <c:v>8.9052000000000007</c:v>
                </c:pt>
                <c:pt idx="223">
                  <c:v>8.9746000000000006</c:v>
                </c:pt>
                <c:pt idx="224">
                  <c:v>9.2307000000000006</c:v>
                </c:pt>
                <c:pt idx="225">
                  <c:v>9.2700999999999993</c:v>
                </c:pt>
                <c:pt idx="226">
                  <c:v>9.9954999999999998</c:v>
                </c:pt>
                <c:pt idx="227">
                  <c:v>10.099500000000001</c:v>
                </c:pt>
                <c:pt idx="228">
                  <c:v>10.0785</c:v>
                </c:pt>
                <c:pt idx="229">
                  <c:v>10.1668</c:v>
                </c:pt>
                <c:pt idx="230">
                  <c:v>10.163600000000001</c:v>
                </c:pt>
                <c:pt idx="231">
                  <c:v>10.209099999999999</c:v>
                </c:pt>
                <c:pt idx="232">
                  <c:v>10.2043</c:v>
                </c:pt>
                <c:pt idx="233">
                  <c:v>10.112</c:v>
                </c:pt>
                <c:pt idx="234">
                  <c:v>10.301500000000001</c:v>
                </c:pt>
                <c:pt idx="235">
                  <c:v>10.279400000000001</c:v>
                </c:pt>
                <c:pt idx="236">
                  <c:v>10.245200000000001</c:v>
                </c:pt>
                <c:pt idx="237">
                  <c:v>10.224399999999999</c:v>
                </c:pt>
                <c:pt idx="238">
                  <c:v>10.2514</c:v>
                </c:pt>
                <c:pt idx="239">
                  <c:v>10.3323</c:v>
                </c:pt>
                <c:pt idx="240">
                  <c:v>10.4543</c:v>
                </c:pt>
                <c:pt idx="241">
                  <c:v>10.4056</c:v>
                </c:pt>
                <c:pt idx="242">
                  <c:v>10.434100000000001</c:v>
                </c:pt>
                <c:pt idx="243">
                  <c:v>10.4064</c:v>
                </c:pt>
                <c:pt idx="244">
                  <c:v>10.472899999999999</c:v>
                </c:pt>
                <c:pt idx="245">
                  <c:v>10.477</c:v>
                </c:pt>
                <c:pt idx="246">
                  <c:v>10.518700000000001</c:v>
                </c:pt>
                <c:pt idx="247">
                  <c:v>10.642300000000001</c:v>
                </c:pt>
                <c:pt idx="248">
                  <c:v>10.445600000000001</c:v>
                </c:pt>
                <c:pt idx="249">
                  <c:v>10.4384</c:v>
                </c:pt>
                <c:pt idx="250">
                  <c:v>10.427300000000001</c:v>
                </c:pt>
                <c:pt idx="251">
                  <c:v>10.414300000000001</c:v>
                </c:pt>
                <c:pt idx="252">
                  <c:v>10.6821</c:v>
                </c:pt>
                <c:pt idx="253">
                  <c:v>10.694699999999999</c:v>
                </c:pt>
                <c:pt idx="254">
                  <c:v>10.786199999999999</c:v>
                </c:pt>
                <c:pt idx="255">
                  <c:v>10.888199999999999</c:v>
                </c:pt>
                <c:pt idx="256">
                  <c:v>10.8461</c:v>
                </c:pt>
                <c:pt idx="257">
                  <c:v>10.914199999999999</c:v>
                </c:pt>
                <c:pt idx="258">
                  <c:v>11.060600000000001</c:v>
                </c:pt>
                <c:pt idx="259">
                  <c:v>11.5115</c:v>
                </c:pt>
                <c:pt idx="260">
                  <c:v>11.5161</c:v>
                </c:pt>
                <c:pt idx="261">
                  <c:v>11.484400000000001</c:v>
                </c:pt>
                <c:pt idx="262">
                  <c:v>11.4664</c:v>
                </c:pt>
                <c:pt idx="263">
                  <c:v>11.4129</c:v>
                </c:pt>
                <c:pt idx="264">
                  <c:v>11.4169</c:v>
                </c:pt>
                <c:pt idx="265">
                  <c:v>11.629899999999999</c:v>
                </c:pt>
                <c:pt idx="266">
                  <c:v>11.795299999999999</c:v>
                </c:pt>
                <c:pt idx="267">
                  <c:v>11.7258</c:v>
                </c:pt>
              </c:numCache>
            </c:numRef>
          </c:val>
          <c:smooth val="0"/>
          <c:extLst xmlns:c16r2="http://schemas.microsoft.com/office/drawing/2015/06/chart">
            <c:ext xmlns:c16="http://schemas.microsoft.com/office/drawing/2014/chart" uri="{C3380CC4-5D6E-409C-BE32-E72D297353CC}">
              <c16:uniqueId val="{00000001-E9E3-496D-8F7B-9925001516A4}"/>
            </c:ext>
          </c:extLst>
        </c:ser>
        <c:ser>
          <c:idx val="2"/>
          <c:order val="2"/>
          <c:tx>
            <c:strRef>
              <c:f>'Chart 46'!$D$1</c:f>
              <c:strCache>
                <c:ptCount val="1"/>
                <c:pt idx="0">
                  <c:v>List!A14</c:v>
                </c:pt>
              </c:strCache>
            </c:strRef>
          </c:tx>
          <c:spPr>
            <a:ln w="12700" cap="rnd">
              <a:solidFill>
                <a:srgbClr val="00B050"/>
              </a:solidFill>
              <a:round/>
            </a:ln>
            <a:effectLst/>
          </c:spPr>
          <c:marker>
            <c:symbol val="none"/>
          </c:marker>
          <c:cat>
            <c:numRef>
              <c:f>'Chart 46'!$A$2:$A$269</c:f>
              <c:numCache>
                <c:formatCode>m/d/yyyy</c:formatCode>
                <c:ptCount val="268"/>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pt idx="164">
                  <c:v>44204</c:v>
                </c:pt>
                <c:pt idx="165">
                  <c:v>44211</c:v>
                </c:pt>
                <c:pt idx="166">
                  <c:v>44218</c:v>
                </c:pt>
                <c:pt idx="167">
                  <c:v>44225</c:v>
                </c:pt>
                <c:pt idx="168">
                  <c:v>44232</c:v>
                </c:pt>
                <c:pt idx="169">
                  <c:v>44239</c:v>
                </c:pt>
                <c:pt idx="170">
                  <c:v>44246</c:v>
                </c:pt>
                <c:pt idx="171">
                  <c:v>44253</c:v>
                </c:pt>
                <c:pt idx="172">
                  <c:v>44260</c:v>
                </c:pt>
                <c:pt idx="173">
                  <c:v>44267</c:v>
                </c:pt>
                <c:pt idx="174">
                  <c:v>44274</c:v>
                </c:pt>
                <c:pt idx="175">
                  <c:v>44281</c:v>
                </c:pt>
                <c:pt idx="176">
                  <c:v>44288</c:v>
                </c:pt>
                <c:pt idx="177">
                  <c:v>44295</c:v>
                </c:pt>
                <c:pt idx="178">
                  <c:v>44302</c:v>
                </c:pt>
                <c:pt idx="179">
                  <c:v>44309</c:v>
                </c:pt>
                <c:pt idx="180">
                  <c:v>44316</c:v>
                </c:pt>
                <c:pt idx="181">
                  <c:v>44323</c:v>
                </c:pt>
                <c:pt idx="182">
                  <c:v>44330</c:v>
                </c:pt>
                <c:pt idx="183">
                  <c:v>44337</c:v>
                </c:pt>
                <c:pt idx="184">
                  <c:v>44347</c:v>
                </c:pt>
                <c:pt idx="185">
                  <c:v>44351</c:v>
                </c:pt>
                <c:pt idx="186">
                  <c:v>44358</c:v>
                </c:pt>
                <c:pt idx="187">
                  <c:v>44365</c:v>
                </c:pt>
                <c:pt idx="188">
                  <c:v>44372</c:v>
                </c:pt>
                <c:pt idx="189">
                  <c:v>44379</c:v>
                </c:pt>
                <c:pt idx="190">
                  <c:v>44386</c:v>
                </c:pt>
                <c:pt idx="191">
                  <c:v>44393</c:v>
                </c:pt>
                <c:pt idx="192">
                  <c:v>44400</c:v>
                </c:pt>
                <c:pt idx="193">
                  <c:v>44407</c:v>
                </c:pt>
                <c:pt idx="194">
                  <c:v>44414</c:v>
                </c:pt>
                <c:pt idx="195">
                  <c:v>44421</c:v>
                </c:pt>
                <c:pt idx="196">
                  <c:v>44428</c:v>
                </c:pt>
                <c:pt idx="197">
                  <c:v>44434</c:v>
                </c:pt>
                <c:pt idx="198">
                  <c:v>44442</c:v>
                </c:pt>
                <c:pt idx="199">
                  <c:v>44449</c:v>
                </c:pt>
                <c:pt idx="200">
                  <c:v>44456</c:v>
                </c:pt>
                <c:pt idx="201">
                  <c:v>44463</c:v>
                </c:pt>
                <c:pt idx="202">
                  <c:v>44470</c:v>
                </c:pt>
                <c:pt idx="203">
                  <c:v>44477</c:v>
                </c:pt>
                <c:pt idx="204">
                  <c:v>44484</c:v>
                </c:pt>
                <c:pt idx="205">
                  <c:v>44491</c:v>
                </c:pt>
                <c:pt idx="206">
                  <c:v>44498</c:v>
                </c:pt>
                <c:pt idx="207">
                  <c:v>44505</c:v>
                </c:pt>
                <c:pt idx="208">
                  <c:v>44512</c:v>
                </c:pt>
                <c:pt idx="209">
                  <c:v>44519</c:v>
                </c:pt>
                <c:pt idx="210">
                  <c:v>44526</c:v>
                </c:pt>
                <c:pt idx="211">
                  <c:v>44533</c:v>
                </c:pt>
                <c:pt idx="212">
                  <c:v>44540</c:v>
                </c:pt>
                <c:pt idx="213">
                  <c:v>44547</c:v>
                </c:pt>
                <c:pt idx="214">
                  <c:v>44554</c:v>
                </c:pt>
                <c:pt idx="215">
                  <c:v>44561</c:v>
                </c:pt>
                <c:pt idx="216">
                  <c:v>44568</c:v>
                </c:pt>
                <c:pt idx="217">
                  <c:v>44575</c:v>
                </c:pt>
                <c:pt idx="218">
                  <c:v>44582</c:v>
                </c:pt>
                <c:pt idx="219">
                  <c:v>44589</c:v>
                </c:pt>
                <c:pt idx="220">
                  <c:v>44596</c:v>
                </c:pt>
                <c:pt idx="221">
                  <c:v>44603</c:v>
                </c:pt>
                <c:pt idx="222">
                  <c:v>44610</c:v>
                </c:pt>
                <c:pt idx="223">
                  <c:v>44617</c:v>
                </c:pt>
                <c:pt idx="224">
                  <c:v>44624</c:v>
                </c:pt>
                <c:pt idx="225">
                  <c:v>44631</c:v>
                </c:pt>
                <c:pt idx="226">
                  <c:v>44638</c:v>
                </c:pt>
                <c:pt idx="227">
                  <c:v>44645</c:v>
                </c:pt>
                <c:pt idx="228">
                  <c:v>44652</c:v>
                </c:pt>
                <c:pt idx="229">
                  <c:v>44659</c:v>
                </c:pt>
                <c:pt idx="230">
                  <c:v>44666</c:v>
                </c:pt>
                <c:pt idx="231">
                  <c:v>44673</c:v>
                </c:pt>
                <c:pt idx="232">
                  <c:v>44680</c:v>
                </c:pt>
                <c:pt idx="233">
                  <c:v>44687</c:v>
                </c:pt>
                <c:pt idx="234">
                  <c:v>44694</c:v>
                </c:pt>
                <c:pt idx="235">
                  <c:v>44701</c:v>
                </c:pt>
                <c:pt idx="236">
                  <c:v>44708</c:v>
                </c:pt>
                <c:pt idx="237">
                  <c:v>44715</c:v>
                </c:pt>
                <c:pt idx="238">
                  <c:v>44722</c:v>
                </c:pt>
                <c:pt idx="239">
                  <c:v>44729</c:v>
                </c:pt>
                <c:pt idx="240">
                  <c:v>44736</c:v>
                </c:pt>
                <c:pt idx="241">
                  <c:v>44743</c:v>
                </c:pt>
                <c:pt idx="242">
                  <c:v>44750</c:v>
                </c:pt>
                <c:pt idx="243">
                  <c:v>44757</c:v>
                </c:pt>
                <c:pt idx="244">
                  <c:v>44764</c:v>
                </c:pt>
                <c:pt idx="245">
                  <c:v>44771</c:v>
                </c:pt>
                <c:pt idx="246">
                  <c:v>44778</c:v>
                </c:pt>
                <c:pt idx="247">
                  <c:v>44785</c:v>
                </c:pt>
                <c:pt idx="248">
                  <c:v>44792</c:v>
                </c:pt>
                <c:pt idx="249">
                  <c:v>44799</c:v>
                </c:pt>
                <c:pt idx="250">
                  <c:v>44806</c:v>
                </c:pt>
                <c:pt idx="251">
                  <c:v>44813</c:v>
                </c:pt>
                <c:pt idx="252">
                  <c:v>44820</c:v>
                </c:pt>
                <c:pt idx="253">
                  <c:v>44827</c:v>
                </c:pt>
                <c:pt idx="254">
                  <c:v>44834</c:v>
                </c:pt>
                <c:pt idx="255">
                  <c:v>44841</c:v>
                </c:pt>
                <c:pt idx="256">
                  <c:v>44848</c:v>
                </c:pt>
                <c:pt idx="257">
                  <c:v>44855</c:v>
                </c:pt>
                <c:pt idx="258">
                  <c:v>44862</c:v>
                </c:pt>
                <c:pt idx="259">
                  <c:v>44869</c:v>
                </c:pt>
                <c:pt idx="260">
                  <c:v>44876</c:v>
                </c:pt>
                <c:pt idx="261">
                  <c:v>44883</c:v>
                </c:pt>
                <c:pt idx="262">
                  <c:v>44890</c:v>
                </c:pt>
                <c:pt idx="263">
                  <c:v>44897</c:v>
                </c:pt>
                <c:pt idx="264">
                  <c:v>44904</c:v>
                </c:pt>
                <c:pt idx="265">
                  <c:v>44911</c:v>
                </c:pt>
                <c:pt idx="266">
                  <c:v>44918</c:v>
                </c:pt>
                <c:pt idx="267">
                  <c:v>44925</c:v>
                </c:pt>
              </c:numCache>
            </c:numRef>
          </c:cat>
          <c:val>
            <c:numRef>
              <c:f>'Chart 46'!$D$2:$D$269</c:f>
              <c:numCache>
                <c:formatCode>0.0</c:formatCode>
                <c:ptCount val="268"/>
                <c:pt idx="0">
                  <c:v>5.7061000000000002</c:v>
                </c:pt>
                <c:pt idx="1">
                  <c:v>5.7682000000000002</c:v>
                </c:pt>
                <c:pt idx="2">
                  <c:v>5.7393000000000001</c:v>
                </c:pt>
                <c:pt idx="3">
                  <c:v>5.7346000000000004</c:v>
                </c:pt>
                <c:pt idx="4">
                  <c:v>5.6938000000000004</c:v>
                </c:pt>
                <c:pt idx="5">
                  <c:v>5.7222999999999997</c:v>
                </c:pt>
                <c:pt idx="6">
                  <c:v>5.6032000000000002</c:v>
                </c:pt>
                <c:pt idx="7">
                  <c:v>5.6580000000000004</c:v>
                </c:pt>
                <c:pt idx="8">
                  <c:v>5.5610999999999997</c:v>
                </c:pt>
                <c:pt idx="9">
                  <c:v>5.7454000000000001</c:v>
                </c:pt>
                <c:pt idx="10">
                  <c:v>5.7582000000000004</c:v>
                </c:pt>
                <c:pt idx="11">
                  <c:v>5.8071000000000002</c:v>
                </c:pt>
                <c:pt idx="12">
                  <c:v>5.8601000000000001</c:v>
                </c:pt>
                <c:pt idx="13">
                  <c:v>5.8555000000000001</c:v>
                </c:pt>
                <c:pt idx="14">
                  <c:v>5.9047999999999998</c:v>
                </c:pt>
                <c:pt idx="15">
                  <c:v>5.9268000000000001</c:v>
                </c:pt>
                <c:pt idx="16">
                  <c:v>5.9824999999999999</c:v>
                </c:pt>
                <c:pt idx="17">
                  <c:v>5.9291999999999998</c:v>
                </c:pt>
                <c:pt idx="18">
                  <c:v>5.9702999999999999</c:v>
                </c:pt>
                <c:pt idx="19">
                  <c:v>5.9846000000000004</c:v>
                </c:pt>
                <c:pt idx="20">
                  <c:v>5.9809000000000001</c:v>
                </c:pt>
                <c:pt idx="21">
                  <c:v>5.9885999999999999</c:v>
                </c:pt>
                <c:pt idx="22">
                  <c:v>5.9279000000000002</c:v>
                </c:pt>
                <c:pt idx="23">
                  <c:v>5.9474</c:v>
                </c:pt>
                <c:pt idx="24">
                  <c:v>5.8802000000000003</c:v>
                </c:pt>
                <c:pt idx="25">
                  <c:v>5.9324000000000003</c:v>
                </c:pt>
                <c:pt idx="26">
                  <c:v>5.9053000000000004</c:v>
                </c:pt>
                <c:pt idx="27">
                  <c:v>5.8963000000000001</c:v>
                </c:pt>
                <c:pt idx="28">
                  <c:v>5.9272</c:v>
                </c:pt>
                <c:pt idx="29">
                  <c:v>5.9066999999999998</c:v>
                </c:pt>
                <c:pt idx="30">
                  <c:v>5.9179000000000004</c:v>
                </c:pt>
                <c:pt idx="31">
                  <c:v>5.8764000000000003</c:v>
                </c:pt>
                <c:pt idx="32">
                  <c:v>5.8700999999999999</c:v>
                </c:pt>
                <c:pt idx="33">
                  <c:v>5.9138999999999999</c:v>
                </c:pt>
                <c:pt idx="34">
                  <c:v>5.8856000000000002</c:v>
                </c:pt>
                <c:pt idx="35">
                  <c:v>5.8341000000000003</c:v>
                </c:pt>
                <c:pt idx="36">
                  <c:v>5.8068999999999997</c:v>
                </c:pt>
                <c:pt idx="37">
                  <c:v>5.7808999999999999</c:v>
                </c:pt>
                <c:pt idx="38">
                  <c:v>5.7862</c:v>
                </c:pt>
                <c:pt idx="39">
                  <c:v>5.8005000000000004</c:v>
                </c:pt>
                <c:pt idx="40">
                  <c:v>5.8468999999999998</c:v>
                </c:pt>
                <c:pt idx="41">
                  <c:v>5.8949999999999996</c:v>
                </c:pt>
                <c:pt idx="42">
                  <c:v>5.9756</c:v>
                </c:pt>
                <c:pt idx="43">
                  <c:v>5.9776999999999996</c:v>
                </c:pt>
                <c:pt idx="44">
                  <c:v>5.9248000000000003</c:v>
                </c:pt>
                <c:pt idx="45">
                  <c:v>5.9306000000000001</c:v>
                </c:pt>
                <c:pt idx="46">
                  <c:v>5.9363999999999999</c:v>
                </c:pt>
                <c:pt idx="47">
                  <c:v>5.968</c:v>
                </c:pt>
                <c:pt idx="48">
                  <c:v>5.8996000000000004</c:v>
                </c:pt>
                <c:pt idx="49">
                  <c:v>5.8834</c:v>
                </c:pt>
                <c:pt idx="50">
                  <c:v>5.8985000000000003</c:v>
                </c:pt>
                <c:pt idx="51">
                  <c:v>5.9145000000000003</c:v>
                </c:pt>
                <c:pt idx="52">
                  <c:v>5.8975999999999997</c:v>
                </c:pt>
                <c:pt idx="53">
                  <c:v>5.8975999999999997</c:v>
                </c:pt>
                <c:pt idx="54">
                  <c:v>5.907</c:v>
                </c:pt>
                <c:pt idx="55">
                  <c:v>5.8826999999999998</c:v>
                </c:pt>
                <c:pt idx="56">
                  <c:v>5.8994999999999997</c:v>
                </c:pt>
                <c:pt idx="57">
                  <c:v>5.8947000000000003</c:v>
                </c:pt>
                <c:pt idx="58">
                  <c:v>5.9748000000000001</c:v>
                </c:pt>
                <c:pt idx="59">
                  <c:v>6.0143000000000004</c:v>
                </c:pt>
                <c:pt idx="60">
                  <c:v>5.6981000000000002</c:v>
                </c:pt>
                <c:pt idx="61">
                  <c:v>5.7965999999999998</c:v>
                </c:pt>
                <c:pt idx="62">
                  <c:v>5.65</c:v>
                </c:pt>
                <c:pt idx="63">
                  <c:v>5.6726999999999999</c:v>
                </c:pt>
                <c:pt idx="64">
                  <c:v>5.7290000000000001</c:v>
                </c:pt>
                <c:pt idx="65">
                  <c:v>5.8082000000000003</c:v>
                </c:pt>
                <c:pt idx="66">
                  <c:v>5.7286000000000001</c:v>
                </c:pt>
                <c:pt idx="67">
                  <c:v>5.6589999999999998</c:v>
                </c:pt>
                <c:pt idx="68">
                  <c:v>5.47</c:v>
                </c:pt>
                <c:pt idx="69">
                  <c:v>5.7222999999999997</c:v>
                </c:pt>
                <c:pt idx="70">
                  <c:v>5.7102000000000004</c:v>
                </c:pt>
                <c:pt idx="71">
                  <c:v>5.5373999999999999</c:v>
                </c:pt>
                <c:pt idx="72">
                  <c:v>5.5678999999999998</c:v>
                </c:pt>
                <c:pt idx="73">
                  <c:v>5.6283000000000003</c:v>
                </c:pt>
                <c:pt idx="74">
                  <c:v>5.6096000000000004</c:v>
                </c:pt>
                <c:pt idx="75">
                  <c:v>5.7591999999999999</c:v>
                </c:pt>
                <c:pt idx="76">
                  <c:v>5.8330000000000002</c:v>
                </c:pt>
                <c:pt idx="77">
                  <c:v>5.7686000000000002</c:v>
                </c:pt>
                <c:pt idx="78">
                  <c:v>5.7009999999999996</c:v>
                </c:pt>
                <c:pt idx="79">
                  <c:v>5.6985999999999999</c:v>
                </c:pt>
                <c:pt idx="80">
                  <c:v>5.7206999999999999</c:v>
                </c:pt>
                <c:pt idx="81">
                  <c:v>5.6936</c:v>
                </c:pt>
                <c:pt idx="82">
                  <c:v>5.7161999999999997</c:v>
                </c:pt>
                <c:pt idx="83">
                  <c:v>5.7146999999999997</c:v>
                </c:pt>
                <c:pt idx="84">
                  <c:v>5.6806000000000001</c:v>
                </c:pt>
                <c:pt idx="85">
                  <c:v>5.6745000000000001</c:v>
                </c:pt>
                <c:pt idx="86">
                  <c:v>5.6981999999999999</c:v>
                </c:pt>
                <c:pt idx="87">
                  <c:v>5.6970000000000001</c:v>
                </c:pt>
                <c:pt idx="88">
                  <c:v>5.7066999999999997</c:v>
                </c:pt>
                <c:pt idx="89">
                  <c:v>5.6791999999999998</c:v>
                </c:pt>
                <c:pt idx="90">
                  <c:v>5.6432000000000002</c:v>
                </c:pt>
                <c:pt idx="91">
                  <c:v>5.6378000000000004</c:v>
                </c:pt>
                <c:pt idx="92">
                  <c:v>5.6292</c:v>
                </c:pt>
                <c:pt idx="93">
                  <c:v>5.6166</c:v>
                </c:pt>
                <c:pt idx="94">
                  <c:v>5.4875999999999996</c:v>
                </c:pt>
                <c:pt idx="95">
                  <c:v>5.6055999999999999</c:v>
                </c:pt>
                <c:pt idx="96">
                  <c:v>5.6051000000000002</c:v>
                </c:pt>
                <c:pt idx="97">
                  <c:v>5.6360000000000001</c:v>
                </c:pt>
                <c:pt idx="98">
                  <c:v>5.4531000000000001</c:v>
                </c:pt>
                <c:pt idx="99">
                  <c:v>5.4753999999999996</c:v>
                </c:pt>
                <c:pt idx="100">
                  <c:v>5.5305</c:v>
                </c:pt>
                <c:pt idx="101">
                  <c:v>5.5781000000000001</c:v>
                </c:pt>
                <c:pt idx="102">
                  <c:v>5.5408999999999997</c:v>
                </c:pt>
                <c:pt idx="103">
                  <c:v>5.4077999999999999</c:v>
                </c:pt>
                <c:pt idx="104">
                  <c:v>5.5411999999999999</c:v>
                </c:pt>
                <c:pt idx="105">
                  <c:v>5.5948000000000002</c:v>
                </c:pt>
                <c:pt idx="106">
                  <c:v>5.5754000000000001</c:v>
                </c:pt>
                <c:pt idx="107">
                  <c:v>5.5846</c:v>
                </c:pt>
                <c:pt idx="108">
                  <c:v>5.5366</c:v>
                </c:pt>
                <c:pt idx="109">
                  <c:v>5.4744999999999999</c:v>
                </c:pt>
                <c:pt idx="110">
                  <c:v>5.5374999999999996</c:v>
                </c:pt>
                <c:pt idx="111">
                  <c:v>5.4970999999999997</c:v>
                </c:pt>
                <c:pt idx="112">
                  <c:v>5.5109000000000004</c:v>
                </c:pt>
                <c:pt idx="113">
                  <c:v>5.5799000000000003</c:v>
                </c:pt>
                <c:pt idx="114">
                  <c:v>5.5258000000000003</c:v>
                </c:pt>
                <c:pt idx="115">
                  <c:v>5.4981</c:v>
                </c:pt>
                <c:pt idx="116">
                  <c:v>5.6108000000000002</c:v>
                </c:pt>
                <c:pt idx="117">
                  <c:v>5.5728999999999997</c:v>
                </c:pt>
                <c:pt idx="118">
                  <c:v>5.5410000000000004</c:v>
                </c:pt>
                <c:pt idx="119">
                  <c:v>5.4372999999999996</c:v>
                </c:pt>
                <c:pt idx="120">
                  <c:v>5.4279999999999999</c:v>
                </c:pt>
                <c:pt idx="121">
                  <c:v>5.4448999999999996</c:v>
                </c:pt>
                <c:pt idx="122">
                  <c:v>5.4179000000000004</c:v>
                </c:pt>
                <c:pt idx="123">
                  <c:v>5.4489000000000001</c:v>
                </c:pt>
                <c:pt idx="124">
                  <c:v>5.4550000000000001</c:v>
                </c:pt>
                <c:pt idx="125">
                  <c:v>5.4090999999999996</c:v>
                </c:pt>
                <c:pt idx="126">
                  <c:v>5.2816000000000001</c:v>
                </c:pt>
                <c:pt idx="127">
                  <c:v>5.2911000000000001</c:v>
                </c:pt>
                <c:pt idx="128">
                  <c:v>5.3441999999999998</c:v>
                </c:pt>
                <c:pt idx="129">
                  <c:v>5.3769999999999998</c:v>
                </c:pt>
                <c:pt idx="130">
                  <c:v>5.3882000000000003</c:v>
                </c:pt>
                <c:pt idx="131">
                  <c:v>5.3829000000000002</c:v>
                </c:pt>
                <c:pt idx="132">
                  <c:v>5.2670000000000003</c:v>
                </c:pt>
                <c:pt idx="133">
                  <c:v>5.2516999999999996</c:v>
                </c:pt>
                <c:pt idx="134">
                  <c:v>5.0072999999999999</c:v>
                </c:pt>
                <c:pt idx="135">
                  <c:v>4.9935</c:v>
                </c:pt>
                <c:pt idx="136">
                  <c:v>4.9142000000000001</c:v>
                </c:pt>
                <c:pt idx="137">
                  <c:v>4.8079000000000001</c:v>
                </c:pt>
                <c:pt idx="138">
                  <c:v>4.8490000000000002</c:v>
                </c:pt>
                <c:pt idx="139">
                  <c:v>4.9481999999999999</c:v>
                </c:pt>
                <c:pt idx="140">
                  <c:v>4.96</c:v>
                </c:pt>
                <c:pt idx="141">
                  <c:v>4.9645000000000001</c:v>
                </c:pt>
                <c:pt idx="142">
                  <c:v>5.0514000000000001</c:v>
                </c:pt>
                <c:pt idx="143">
                  <c:v>5.0753000000000004</c:v>
                </c:pt>
                <c:pt idx="144">
                  <c:v>5.1111000000000004</c:v>
                </c:pt>
                <c:pt idx="145">
                  <c:v>5.1828000000000003</c:v>
                </c:pt>
                <c:pt idx="146">
                  <c:v>5.1683000000000003</c:v>
                </c:pt>
                <c:pt idx="147">
                  <c:v>5.1828000000000003</c:v>
                </c:pt>
                <c:pt idx="148">
                  <c:v>5.0023</c:v>
                </c:pt>
                <c:pt idx="149">
                  <c:v>5.1199000000000003</c:v>
                </c:pt>
                <c:pt idx="150">
                  <c:v>5.0117000000000003</c:v>
                </c:pt>
                <c:pt idx="151">
                  <c:v>4.9480000000000004</c:v>
                </c:pt>
                <c:pt idx="152">
                  <c:v>5.1054000000000004</c:v>
                </c:pt>
                <c:pt idx="153">
                  <c:v>5.1661000000000001</c:v>
                </c:pt>
                <c:pt idx="154">
                  <c:v>5.109</c:v>
                </c:pt>
                <c:pt idx="155">
                  <c:v>5.3044000000000002</c:v>
                </c:pt>
                <c:pt idx="156">
                  <c:v>5.2920999999999996</c:v>
                </c:pt>
                <c:pt idx="157">
                  <c:v>5.1917999999999997</c:v>
                </c:pt>
                <c:pt idx="158">
                  <c:v>5.4450000000000003</c:v>
                </c:pt>
                <c:pt idx="159">
                  <c:v>5.7736000000000001</c:v>
                </c:pt>
                <c:pt idx="160">
                  <c:v>6.1101000000000001</c:v>
                </c:pt>
                <c:pt idx="161">
                  <c:v>5.8936000000000002</c:v>
                </c:pt>
                <c:pt idx="162">
                  <c:v>5.7523</c:v>
                </c:pt>
                <c:pt idx="163">
                  <c:v>6.0334000000000003</c:v>
                </c:pt>
                <c:pt idx="164">
                  <c:v>5.9648000000000003</c:v>
                </c:pt>
                <c:pt idx="165">
                  <c:v>5.9393000000000002</c:v>
                </c:pt>
                <c:pt idx="166">
                  <c:v>6.1108000000000002</c:v>
                </c:pt>
                <c:pt idx="167">
                  <c:v>6.1844000000000001</c:v>
                </c:pt>
                <c:pt idx="168">
                  <c:v>6.1618000000000004</c:v>
                </c:pt>
                <c:pt idx="169">
                  <c:v>6.1307</c:v>
                </c:pt>
                <c:pt idx="170">
                  <c:v>6.1738</c:v>
                </c:pt>
                <c:pt idx="171">
                  <c:v>6.0495999999999999</c:v>
                </c:pt>
                <c:pt idx="172">
                  <c:v>6.0061999999999998</c:v>
                </c:pt>
                <c:pt idx="173">
                  <c:v>5.952</c:v>
                </c:pt>
                <c:pt idx="174">
                  <c:v>5.9295</c:v>
                </c:pt>
                <c:pt idx="175">
                  <c:v>5.9684999999999997</c:v>
                </c:pt>
                <c:pt idx="176">
                  <c:v>6.0321999999999996</c:v>
                </c:pt>
                <c:pt idx="177">
                  <c:v>6.0678999999999998</c:v>
                </c:pt>
                <c:pt idx="178">
                  <c:v>6.0570000000000004</c:v>
                </c:pt>
                <c:pt idx="179">
                  <c:v>6.1186999999999996</c:v>
                </c:pt>
                <c:pt idx="180">
                  <c:v>6.2446999999999999</c:v>
                </c:pt>
                <c:pt idx="181">
                  <c:v>6.3198999999999996</c:v>
                </c:pt>
                <c:pt idx="182">
                  <c:v>6.4073000000000002</c:v>
                </c:pt>
                <c:pt idx="183">
                  <c:v>6.5235000000000003</c:v>
                </c:pt>
                <c:pt idx="184">
                  <c:v>6.7135999999999996</c:v>
                </c:pt>
                <c:pt idx="185">
                  <c:v>6.8826000000000001</c:v>
                </c:pt>
                <c:pt idx="186">
                  <c:v>6.82</c:v>
                </c:pt>
                <c:pt idx="187">
                  <c:v>6.7411000000000003</c:v>
                </c:pt>
                <c:pt idx="188">
                  <c:v>6.7371999999999996</c:v>
                </c:pt>
                <c:pt idx="189">
                  <c:v>6.8970000000000002</c:v>
                </c:pt>
                <c:pt idx="190">
                  <c:v>7.0481999999999996</c:v>
                </c:pt>
                <c:pt idx="191">
                  <c:v>7.0842000000000001</c:v>
                </c:pt>
                <c:pt idx="192">
                  <c:v>7.1295000000000002</c:v>
                </c:pt>
                <c:pt idx="193">
                  <c:v>7.2618999999999998</c:v>
                </c:pt>
                <c:pt idx="194">
                  <c:v>7.1448</c:v>
                </c:pt>
                <c:pt idx="195">
                  <c:v>7.3329000000000004</c:v>
                </c:pt>
                <c:pt idx="196">
                  <c:v>7.4019000000000004</c:v>
                </c:pt>
                <c:pt idx="197">
                  <c:v>7.4264999999999999</c:v>
                </c:pt>
                <c:pt idx="198">
                  <c:v>7.4462999999999999</c:v>
                </c:pt>
                <c:pt idx="199">
                  <c:v>7.4545000000000003</c:v>
                </c:pt>
                <c:pt idx="200">
                  <c:v>7.3353000000000002</c:v>
                </c:pt>
                <c:pt idx="201">
                  <c:v>7.3799000000000001</c:v>
                </c:pt>
                <c:pt idx="202">
                  <c:v>7.6173999999999999</c:v>
                </c:pt>
                <c:pt idx="203">
                  <c:v>7.6538000000000004</c:v>
                </c:pt>
                <c:pt idx="204">
                  <c:v>7.5174000000000003</c:v>
                </c:pt>
                <c:pt idx="205">
                  <c:v>7.5759999999999996</c:v>
                </c:pt>
                <c:pt idx="206">
                  <c:v>7.6318000000000001</c:v>
                </c:pt>
                <c:pt idx="207">
                  <c:v>7.5522</c:v>
                </c:pt>
                <c:pt idx="208">
                  <c:v>7.4980000000000002</c:v>
                </c:pt>
                <c:pt idx="209">
                  <c:v>7.5031999999999996</c:v>
                </c:pt>
                <c:pt idx="210">
                  <c:v>7.3855000000000004</c:v>
                </c:pt>
                <c:pt idx="211">
                  <c:v>7.6033999999999997</c:v>
                </c:pt>
                <c:pt idx="212">
                  <c:v>7.6589</c:v>
                </c:pt>
                <c:pt idx="213">
                  <c:v>7.5754000000000001</c:v>
                </c:pt>
                <c:pt idx="214">
                  <c:v>7.6765999999999996</c:v>
                </c:pt>
                <c:pt idx="215">
                  <c:v>7.9192</c:v>
                </c:pt>
                <c:pt idx="216">
                  <c:v>7.8235999999999999</c:v>
                </c:pt>
                <c:pt idx="217">
                  <c:v>8.0527999999999995</c:v>
                </c:pt>
                <c:pt idx="218">
                  <c:v>8.0123999999999995</c:v>
                </c:pt>
                <c:pt idx="219">
                  <c:v>8.0728000000000009</c:v>
                </c:pt>
                <c:pt idx="220">
                  <c:v>8.4235000000000007</c:v>
                </c:pt>
                <c:pt idx="221">
                  <c:v>8.2321000000000009</c:v>
                </c:pt>
                <c:pt idx="222">
                  <c:v>8.2043999999999997</c:v>
                </c:pt>
                <c:pt idx="223">
                  <c:v>8.234</c:v>
                </c:pt>
                <c:pt idx="224">
                  <c:v>8.1997999999999998</c:v>
                </c:pt>
                <c:pt idx="225">
                  <c:v>8.2232000000000003</c:v>
                </c:pt>
                <c:pt idx="226">
                  <c:v>9.3491999999999997</c:v>
                </c:pt>
                <c:pt idx="227">
                  <c:v>9.4337</c:v>
                </c:pt>
                <c:pt idx="228">
                  <c:v>9.4966000000000008</c:v>
                </c:pt>
                <c:pt idx="229">
                  <c:v>9.6036000000000001</c:v>
                </c:pt>
                <c:pt idx="230">
                  <c:v>9.4039999999999999</c:v>
                </c:pt>
                <c:pt idx="231">
                  <c:v>9.4357000000000006</c:v>
                </c:pt>
                <c:pt idx="232">
                  <c:v>9.5958000000000006</c:v>
                </c:pt>
                <c:pt idx="233">
                  <c:v>9.7702000000000009</c:v>
                </c:pt>
                <c:pt idx="234">
                  <c:v>9.6466999999999992</c:v>
                </c:pt>
                <c:pt idx="235">
                  <c:v>9.7687000000000008</c:v>
                </c:pt>
                <c:pt idx="236">
                  <c:v>9.8512000000000004</c:v>
                </c:pt>
                <c:pt idx="237">
                  <c:v>9.8896999999999995</c:v>
                </c:pt>
                <c:pt idx="238">
                  <c:v>9.6821999999999999</c:v>
                </c:pt>
                <c:pt idx="239">
                  <c:v>10.1264</c:v>
                </c:pt>
                <c:pt idx="240">
                  <c:v>10.0657</c:v>
                </c:pt>
                <c:pt idx="241">
                  <c:v>10.055199999999999</c:v>
                </c:pt>
                <c:pt idx="242">
                  <c:v>10.0426</c:v>
                </c:pt>
                <c:pt idx="243">
                  <c:v>10.060600000000001</c:v>
                </c:pt>
                <c:pt idx="244">
                  <c:v>10.162000000000001</c:v>
                </c:pt>
                <c:pt idx="245">
                  <c:v>10.122299999999999</c:v>
                </c:pt>
                <c:pt idx="246">
                  <c:v>10.1652</c:v>
                </c:pt>
                <c:pt idx="247">
                  <c:v>9.9806000000000008</c:v>
                </c:pt>
                <c:pt idx="248">
                  <c:v>10.1852</c:v>
                </c:pt>
                <c:pt idx="249">
                  <c:v>10.244199999999999</c:v>
                </c:pt>
                <c:pt idx="250">
                  <c:v>10.235099999999999</c:v>
                </c:pt>
                <c:pt idx="251">
                  <c:v>10.1684</c:v>
                </c:pt>
                <c:pt idx="252">
                  <c:v>10.051299999999999</c:v>
                </c:pt>
                <c:pt idx="253">
                  <c:v>10.411799999999999</c:v>
                </c:pt>
                <c:pt idx="254">
                  <c:v>10.537000000000001</c:v>
                </c:pt>
                <c:pt idx="255">
                  <c:v>10.598599999999999</c:v>
                </c:pt>
                <c:pt idx="256">
                  <c:v>10.5083</c:v>
                </c:pt>
                <c:pt idx="257">
                  <c:v>10.5566</c:v>
                </c:pt>
                <c:pt idx="258">
                  <c:v>10.894</c:v>
                </c:pt>
                <c:pt idx="259">
                  <c:v>11.336600000000001</c:v>
                </c:pt>
                <c:pt idx="260">
                  <c:v>11.3592</c:v>
                </c:pt>
                <c:pt idx="261">
                  <c:v>11.3368</c:v>
                </c:pt>
                <c:pt idx="262">
                  <c:v>11.331</c:v>
                </c:pt>
                <c:pt idx="263">
                  <c:v>11.1953</c:v>
                </c:pt>
                <c:pt idx="264">
                  <c:v>11.2064</c:v>
                </c:pt>
                <c:pt idx="265">
                  <c:v>11.0486</c:v>
                </c:pt>
                <c:pt idx="266">
                  <c:v>10.962999999999999</c:v>
                </c:pt>
                <c:pt idx="267">
                  <c:v>10.867800000000001</c:v>
                </c:pt>
              </c:numCache>
            </c:numRef>
          </c:val>
          <c:smooth val="0"/>
          <c:extLst xmlns:c16r2="http://schemas.microsoft.com/office/drawing/2015/06/chart">
            <c:ext xmlns:c16="http://schemas.microsoft.com/office/drawing/2014/chart" uri="{C3380CC4-5D6E-409C-BE32-E72D297353CC}">
              <c16:uniqueId val="{00000002-E9E3-496D-8F7B-9925001516A4}"/>
            </c:ext>
          </c:extLst>
        </c:ser>
        <c:ser>
          <c:idx val="3"/>
          <c:order val="3"/>
          <c:tx>
            <c:strRef>
              <c:f>'Chart 46'!$E$1</c:f>
              <c:strCache>
                <c:ptCount val="1"/>
                <c:pt idx="0">
                  <c:v>List!A15</c:v>
                </c:pt>
              </c:strCache>
            </c:strRef>
          </c:tx>
          <c:spPr>
            <a:ln w="19050" cap="rnd">
              <a:solidFill>
                <a:schemeClr val="accent4"/>
              </a:solidFill>
              <a:round/>
            </a:ln>
            <a:effectLst/>
          </c:spPr>
          <c:marker>
            <c:symbol val="none"/>
          </c:marker>
          <c:cat>
            <c:numRef>
              <c:f>'Chart 46'!$A$2:$A$269</c:f>
              <c:numCache>
                <c:formatCode>m/d/yyyy</c:formatCode>
                <c:ptCount val="268"/>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pt idx="164">
                  <c:v>44204</c:v>
                </c:pt>
                <c:pt idx="165">
                  <c:v>44211</c:v>
                </c:pt>
                <c:pt idx="166">
                  <c:v>44218</c:v>
                </c:pt>
                <c:pt idx="167">
                  <c:v>44225</c:v>
                </c:pt>
                <c:pt idx="168">
                  <c:v>44232</c:v>
                </c:pt>
                <c:pt idx="169">
                  <c:v>44239</c:v>
                </c:pt>
                <c:pt idx="170">
                  <c:v>44246</c:v>
                </c:pt>
                <c:pt idx="171">
                  <c:v>44253</c:v>
                </c:pt>
                <c:pt idx="172">
                  <c:v>44260</c:v>
                </c:pt>
                <c:pt idx="173">
                  <c:v>44267</c:v>
                </c:pt>
                <c:pt idx="174">
                  <c:v>44274</c:v>
                </c:pt>
                <c:pt idx="175">
                  <c:v>44281</c:v>
                </c:pt>
                <c:pt idx="176">
                  <c:v>44288</c:v>
                </c:pt>
                <c:pt idx="177">
                  <c:v>44295</c:v>
                </c:pt>
                <c:pt idx="178">
                  <c:v>44302</c:v>
                </c:pt>
                <c:pt idx="179">
                  <c:v>44309</c:v>
                </c:pt>
                <c:pt idx="180">
                  <c:v>44316</c:v>
                </c:pt>
                <c:pt idx="181">
                  <c:v>44323</c:v>
                </c:pt>
                <c:pt idx="182">
                  <c:v>44330</c:v>
                </c:pt>
                <c:pt idx="183">
                  <c:v>44337</c:v>
                </c:pt>
                <c:pt idx="184">
                  <c:v>44347</c:v>
                </c:pt>
                <c:pt idx="185">
                  <c:v>44351</c:v>
                </c:pt>
                <c:pt idx="186">
                  <c:v>44358</c:v>
                </c:pt>
                <c:pt idx="187">
                  <c:v>44365</c:v>
                </c:pt>
                <c:pt idx="188">
                  <c:v>44372</c:v>
                </c:pt>
                <c:pt idx="189">
                  <c:v>44379</c:v>
                </c:pt>
                <c:pt idx="190">
                  <c:v>44386</c:v>
                </c:pt>
                <c:pt idx="191">
                  <c:v>44393</c:v>
                </c:pt>
                <c:pt idx="192">
                  <c:v>44400</c:v>
                </c:pt>
                <c:pt idx="193">
                  <c:v>44407</c:v>
                </c:pt>
                <c:pt idx="194">
                  <c:v>44414</c:v>
                </c:pt>
                <c:pt idx="195">
                  <c:v>44421</c:v>
                </c:pt>
                <c:pt idx="196">
                  <c:v>44428</c:v>
                </c:pt>
                <c:pt idx="197">
                  <c:v>44434</c:v>
                </c:pt>
                <c:pt idx="198">
                  <c:v>44442</c:v>
                </c:pt>
                <c:pt idx="199">
                  <c:v>44449</c:v>
                </c:pt>
                <c:pt idx="200">
                  <c:v>44456</c:v>
                </c:pt>
                <c:pt idx="201">
                  <c:v>44463</c:v>
                </c:pt>
                <c:pt idx="202">
                  <c:v>44470</c:v>
                </c:pt>
                <c:pt idx="203">
                  <c:v>44477</c:v>
                </c:pt>
                <c:pt idx="204">
                  <c:v>44484</c:v>
                </c:pt>
                <c:pt idx="205">
                  <c:v>44491</c:v>
                </c:pt>
                <c:pt idx="206">
                  <c:v>44498</c:v>
                </c:pt>
                <c:pt idx="207">
                  <c:v>44505</c:v>
                </c:pt>
                <c:pt idx="208">
                  <c:v>44512</c:v>
                </c:pt>
                <c:pt idx="209">
                  <c:v>44519</c:v>
                </c:pt>
                <c:pt idx="210">
                  <c:v>44526</c:v>
                </c:pt>
                <c:pt idx="211">
                  <c:v>44533</c:v>
                </c:pt>
                <c:pt idx="212">
                  <c:v>44540</c:v>
                </c:pt>
                <c:pt idx="213">
                  <c:v>44547</c:v>
                </c:pt>
                <c:pt idx="214">
                  <c:v>44554</c:v>
                </c:pt>
                <c:pt idx="215">
                  <c:v>44561</c:v>
                </c:pt>
                <c:pt idx="216">
                  <c:v>44568</c:v>
                </c:pt>
                <c:pt idx="217">
                  <c:v>44575</c:v>
                </c:pt>
                <c:pt idx="218">
                  <c:v>44582</c:v>
                </c:pt>
                <c:pt idx="219">
                  <c:v>44589</c:v>
                </c:pt>
                <c:pt idx="220">
                  <c:v>44596</c:v>
                </c:pt>
                <c:pt idx="221">
                  <c:v>44603</c:v>
                </c:pt>
                <c:pt idx="222">
                  <c:v>44610</c:v>
                </c:pt>
                <c:pt idx="223">
                  <c:v>44617</c:v>
                </c:pt>
                <c:pt idx="224">
                  <c:v>44624</c:v>
                </c:pt>
                <c:pt idx="225">
                  <c:v>44631</c:v>
                </c:pt>
                <c:pt idx="226">
                  <c:v>44638</c:v>
                </c:pt>
                <c:pt idx="227">
                  <c:v>44645</c:v>
                </c:pt>
                <c:pt idx="228">
                  <c:v>44652</c:v>
                </c:pt>
                <c:pt idx="229">
                  <c:v>44659</c:v>
                </c:pt>
                <c:pt idx="230">
                  <c:v>44666</c:v>
                </c:pt>
                <c:pt idx="231">
                  <c:v>44673</c:v>
                </c:pt>
                <c:pt idx="232">
                  <c:v>44680</c:v>
                </c:pt>
                <c:pt idx="233">
                  <c:v>44687</c:v>
                </c:pt>
                <c:pt idx="234">
                  <c:v>44694</c:v>
                </c:pt>
                <c:pt idx="235">
                  <c:v>44701</c:v>
                </c:pt>
                <c:pt idx="236">
                  <c:v>44708</c:v>
                </c:pt>
                <c:pt idx="237">
                  <c:v>44715</c:v>
                </c:pt>
                <c:pt idx="238">
                  <c:v>44722</c:v>
                </c:pt>
                <c:pt idx="239">
                  <c:v>44729</c:v>
                </c:pt>
                <c:pt idx="240">
                  <c:v>44736</c:v>
                </c:pt>
                <c:pt idx="241">
                  <c:v>44743</c:v>
                </c:pt>
                <c:pt idx="242">
                  <c:v>44750</c:v>
                </c:pt>
                <c:pt idx="243">
                  <c:v>44757</c:v>
                </c:pt>
                <c:pt idx="244">
                  <c:v>44764</c:v>
                </c:pt>
                <c:pt idx="245">
                  <c:v>44771</c:v>
                </c:pt>
                <c:pt idx="246">
                  <c:v>44778</c:v>
                </c:pt>
                <c:pt idx="247">
                  <c:v>44785</c:v>
                </c:pt>
                <c:pt idx="248">
                  <c:v>44792</c:v>
                </c:pt>
                <c:pt idx="249">
                  <c:v>44799</c:v>
                </c:pt>
                <c:pt idx="250">
                  <c:v>44806</c:v>
                </c:pt>
                <c:pt idx="251">
                  <c:v>44813</c:v>
                </c:pt>
                <c:pt idx="252">
                  <c:v>44820</c:v>
                </c:pt>
                <c:pt idx="253">
                  <c:v>44827</c:v>
                </c:pt>
                <c:pt idx="254">
                  <c:v>44834</c:v>
                </c:pt>
                <c:pt idx="255">
                  <c:v>44841</c:v>
                </c:pt>
                <c:pt idx="256">
                  <c:v>44848</c:v>
                </c:pt>
                <c:pt idx="257">
                  <c:v>44855</c:v>
                </c:pt>
                <c:pt idx="258">
                  <c:v>44862</c:v>
                </c:pt>
                <c:pt idx="259">
                  <c:v>44869</c:v>
                </c:pt>
                <c:pt idx="260">
                  <c:v>44876</c:v>
                </c:pt>
                <c:pt idx="261">
                  <c:v>44883</c:v>
                </c:pt>
                <c:pt idx="262">
                  <c:v>44890</c:v>
                </c:pt>
                <c:pt idx="263">
                  <c:v>44897</c:v>
                </c:pt>
                <c:pt idx="264">
                  <c:v>44904</c:v>
                </c:pt>
                <c:pt idx="265">
                  <c:v>44911</c:v>
                </c:pt>
                <c:pt idx="266">
                  <c:v>44918</c:v>
                </c:pt>
                <c:pt idx="267">
                  <c:v>44925</c:v>
                </c:pt>
              </c:numCache>
            </c:numRef>
          </c:cat>
          <c:val>
            <c:numRef>
              <c:f>'Chart 46'!$E$2:$E$269</c:f>
              <c:numCache>
                <c:formatCode>0.0</c:formatCode>
                <c:ptCount val="268"/>
                <c:pt idx="0">
                  <c:v>10.100300000000001</c:v>
                </c:pt>
                <c:pt idx="1">
                  <c:v>10.0626</c:v>
                </c:pt>
                <c:pt idx="2">
                  <c:v>9.9914000000000005</c:v>
                </c:pt>
                <c:pt idx="3">
                  <c:v>9.9655000000000005</c:v>
                </c:pt>
                <c:pt idx="4">
                  <c:v>9.8500999999999994</c:v>
                </c:pt>
                <c:pt idx="5">
                  <c:v>9.7047000000000008</c:v>
                </c:pt>
                <c:pt idx="6">
                  <c:v>9.7199000000000009</c:v>
                </c:pt>
                <c:pt idx="7">
                  <c:v>9.6815999999999995</c:v>
                </c:pt>
                <c:pt idx="8">
                  <c:v>9.7349999999999994</c:v>
                </c:pt>
                <c:pt idx="9">
                  <c:v>9.6927000000000003</c:v>
                </c:pt>
                <c:pt idx="10">
                  <c:v>9.6372999999999998</c:v>
                </c:pt>
                <c:pt idx="11">
                  <c:v>9.6997</c:v>
                </c:pt>
                <c:pt idx="12">
                  <c:v>9.7288999999999994</c:v>
                </c:pt>
                <c:pt idx="13">
                  <c:v>9.6959999999999997</c:v>
                </c:pt>
                <c:pt idx="14">
                  <c:v>9.7010000000000005</c:v>
                </c:pt>
                <c:pt idx="15">
                  <c:v>9.7304999999999993</c:v>
                </c:pt>
                <c:pt idx="16">
                  <c:v>9.6991999999999994</c:v>
                </c:pt>
                <c:pt idx="17">
                  <c:v>9.8404000000000007</c:v>
                </c:pt>
                <c:pt idx="18">
                  <c:v>9.7392000000000003</c:v>
                </c:pt>
                <c:pt idx="19">
                  <c:v>9.7302999999999997</c:v>
                </c:pt>
                <c:pt idx="20">
                  <c:v>9.7334999999999994</c:v>
                </c:pt>
                <c:pt idx="21">
                  <c:v>9.7155000000000005</c:v>
                </c:pt>
                <c:pt idx="22">
                  <c:v>9.74</c:v>
                </c:pt>
                <c:pt idx="23">
                  <c:v>9.7644000000000002</c:v>
                </c:pt>
                <c:pt idx="24">
                  <c:v>9.8348999999999993</c:v>
                </c:pt>
                <c:pt idx="25">
                  <c:v>9.8259000000000007</c:v>
                </c:pt>
                <c:pt idx="26">
                  <c:v>9.8465000000000007</c:v>
                </c:pt>
                <c:pt idx="27">
                  <c:v>9.8452999999999999</c:v>
                </c:pt>
                <c:pt idx="28">
                  <c:v>9.7139000000000006</c:v>
                </c:pt>
                <c:pt idx="29">
                  <c:v>9.5937000000000001</c:v>
                </c:pt>
                <c:pt idx="30">
                  <c:v>9.5975999999999999</c:v>
                </c:pt>
                <c:pt idx="31">
                  <c:v>9.5802999999999994</c:v>
                </c:pt>
                <c:pt idx="32">
                  <c:v>9.5602</c:v>
                </c:pt>
                <c:pt idx="33">
                  <c:v>9.5120000000000005</c:v>
                </c:pt>
                <c:pt idx="34">
                  <c:v>9.4917999999999996</c:v>
                </c:pt>
                <c:pt idx="35">
                  <c:v>9.5874000000000006</c:v>
                </c:pt>
                <c:pt idx="36">
                  <c:v>9.6931999999999992</c:v>
                </c:pt>
                <c:pt idx="37">
                  <c:v>9.7882999999999996</c:v>
                </c:pt>
                <c:pt idx="38">
                  <c:v>9.7851999999999997</c:v>
                </c:pt>
                <c:pt idx="39">
                  <c:v>9.7525999999999993</c:v>
                </c:pt>
                <c:pt idx="40">
                  <c:v>9.7251999999999992</c:v>
                </c:pt>
                <c:pt idx="41">
                  <c:v>9.6308000000000007</c:v>
                </c:pt>
                <c:pt idx="42">
                  <c:v>9.5565999999999995</c:v>
                </c:pt>
                <c:pt idx="43">
                  <c:v>9.5821000000000005</c:v>
                </c:pt>
                <c:pt idx="44">
                  <c:v>9.5775000000000006</c:v>
                </c:pt>
                <c:pt idx="45">
                  <c:v>9.6088000000000005</c:v>
                </c:pt>
                <c:pt idx="46">
                  <c:v>9.6470000000000002</c:v>
                </c:pt>
                <c:pt idx="47">
                  <c:v>9.6229999999999993</c:v>
                </c:pt>
                <c:pt idx="48">
                  <c:v>9.6248000000000005</c:v>
                </c:pt>
                <c:pt idx="49">
                  <c:v>9.6493000000000002</c:v>
                </c:pt>
                <c:pt idx="50">
                  <c:v>9.5785999999999998</c:v>
                </c:pt>
                <c:pt idx="51">
                  <c:v>9.6</c:v>
                </c:pt>
                <c:pt idx="52">
                  <c:v>9.6089000000000002</c:v>
                </c:pt>
                <c:pt idx="53">
                  <c:v>9.6089000000000002</c:v>
                </c:pt>
                <c:pt idx="54">
                  <c:v>9.5893999999999995</c:v>
                </c:pt>
                <c:pt idx="55">
                  <c:v>9.8604000000000003</c:v>
                </c:pt>
                <c:pt idx="56">
                  <c:v>10.0578</c:v>
                </c:pt>
                <c:pt idx="57">
                  <c:v>9.9893000000000001</c:v>
                </c:pt>
                <c:pt idx="58">
                  <c:v>10.0992</c:v>
                </c:pt>
                <c:pt idx="59">
                  <c:v>10.1653</c:v>
                </c:pt>
                <c:pt idx="60">
                  <c:v>9.9489000000000001</c:v>
                </c:pt>
                <c:pt idx="61">
                  <c:v>9.8832000000000004</c:v>
                </c:pt>
                <c:pt idx="62">
                  <c:v>9.9031000000000002</c:v>
                </c:pt>
                <c:pt idx="63">
                  <c:v>9.9273000000000007</c:v>
                </c:pt>
                <c:pt idx="64">
                  <c:v>9.8569999999999993</c:v>
                </c:pt>
                <c:pt idx="65">
                  <c:v>9.8978999999999999</c:v>
                </c:pt>
                <c:pt idx="66">
                  <c:v>9.9413999999999998</c:v>
                </c:pt>
                <c:pt idx="67">
                  <c:v>10.0997</c:v>
                </c:pt>
                <c:pt idx="68">
                  <c:v>9.9664999999999999</c:v>
                </c:pt>
                <c:pt idx="69">
                  <c:v>9.9085999999999999</c:v>
                </c:pt>
                <c:pt idx="70">
                  <c:v>9.8429000000000002</c:v>
                </c:pt>
                <c:pt idx="71">
                  <c:v>9.7584</c:v>
                </c:pt>
                <c:pt idx="72">
                  <c:v>9.7582000000000004</c:v>
                </c:pt>
                <c:pt idx="73">
                  <c:v>9.7584</c:v>
                </c:pt>
                <c:pt idx="74">
                  <c:v>9.5215999999999994</c:v>
                </c:pt>
                <c:pt idx="75">
                  <c:v>9.7515000000000001</c:v>
                </c:pt>
                <c:pt idx="76">
                  <c:v>9.4689999999999994</c:v>
                </c:pt>
                <c:pt idx="77">
                  <c:v>9.7243999999999993</c:v>
                </c:pt>
                <c:pt idx="78">
                  <c:v>9.7352000000000007</c:v>
                </c:pt>
                <c:pt idx="79">
                  <c:v>9.7317999999999998</c:v>
                </c:pt>
                <c:pt idx="80">
                  <c:v>9.7702000000000009</c:v>
                </c:pt>
                <c:pt idx="81">
                  <c:v>9.5997000000000003</c:v>
                </c:pt>
                <c:pt idx="82">
                  <c:v>9.5030000000000001</c:v>
                </c:pt>
                <c:pt idx="83">
                  <c:v>9.6309000000000005</c:v>
                </c:pt>
                <c:pt idx="84">
                  <c:v>9.5111000000000008</c:v>
                </c:pt>
                <c:pt idx="85">
                  <c:v>9.5769000000000002</c:v>
                </c:pt>
                <c:pt idx="86">
                  <c:v>9.3946000000000005</c:v>
                </c:pt>
                <c:pt idx="87">
                  <c:v>9.5218000000000007</c:v>
                </c:pt>
                <c:pt idx="88">
                  <c:v>9.3323</c:v>
                </c:pt>
                <c:pt idx="89">
                  <c:v>9.4756999999999998</c:v>
                </c:pt>
                <c:pt idx="90">
                  <c:v>9.4054000000000002</c:v>
                </c:pt>
                <c:pt idx="91">
                  <c:v>9.2285000000000004</c:v>
                </c:pt>
                <c:pt idx="92">
                  <c:v>9.2060999999999993</c:v>
                </c:pt>
                <c:pt idx="93">
                  <c:v>9.1917000000000009</c:v>
                </c:pt>
                <c:pt idx="94">
                  <c:v>9.0739999999999998</c:v>
                </c:pt>
                <c:pt idx="95">
                  <c:v>8.9793000000000003</c:v>
                </c:pt>
                <c:pt idx="96">
                  <c:v>8.9590999999999994</c:v>
                </c:pt>
                <c:pt idx="97">
                  <c:v>8.7872000000000003</c:v>
                </c:pt>
                <c:pt idx="98">
                  <c:v>8.9864999999999995</c:v>
                </c:pt>
                <c:pt idx="99">
                  <c:v>8.7227999999999994</c:v>
                </c:pt>
                <c:pt idx="100">
                  <c:v>8.7019000000000002</c:v>
                </c:pt>
                <c:pt idx="101">
                  <c:v>8.5267999999999997</c:v>
                </c:pt>
                <c:pt idx="102">
                  <c:v>8.4596</c:v>
                </c:pt>
                <c:pt idx="103">
                  <c:v>8.4505999999999997</c:v>
                </c:pt>
                <c:pt idx="104">
                  <c:v>8.4359000000000002</c:v>
                </c:pt>
                <c:pt idx="105">
                  <c:v>8.4611999999999998</c:v>
                </c:pt>
                <c:pt idx="106">
                  <c:v>8.3613999999999997</c:v>
                </c:pt>
                <c:pt idx="107">
                  <c:v>8.2890999999999995</c:v>
                </c:pt>
                <c:pt idx="108">
                  <c:v>8.2766999999999999</c:v>
                </c:pt>
                <c:pt idx="109">
                  <c:v>8.2317999999999998</c:v>
                </c:pt>
                <c:pt idx="110">
                  <c:v>8.1251999999999995</c:v>
                </c:pt>
                <c:pt idx="111">
                  <c:v>8.0073000000000008</c:v>
                </c:pt>
                <c:pt idx="112">
                  <c:v>7.7267000000000001</c:v>
                </c:pt>
                <c:pt idx="113">
                  <c:v>7.6191000000000004</c:v>
                </c:pt>
                <c:pt idx="114">
                  <c:v>7.7401999999999997</c:v>
                </c:pt>
                <c:pt idx="115">
                  <c:v>7.7488999999999999</c:v>
                </c:pt>
                <c:pt idx="116">
                  <c:v>7.9802999999999997</c:v>
                </c:pt>
                <c:pt idx="117">
                  <c:v>9.0792999999999999</c:v>
                </c:pt>
                <c:pt idx="118">
                  <c:v>8.5578000000000003</c:v>
                </c:pt>
                <c:pt idx="119">
                  <c:v>8.34</c:v>
                </c:pt>
                <c:pt idx="120">
                  <c:v>8.2558000000000007</c:v>
                </c:pt>
                <c:pt idx="121">
                  <c:v>8.3195999999999994</c:v>
                </c:pt>
                <c:pt idx="122">
                  <c:v>8.3703000000000003</c:v>
                </c:pt>
                <c:pt idx="123">
                  <c:v>8.2492000000000001</c:v>
                </c:pt>
                <c:pt idx="124">
                  <c:v>7.8769999999999998</c:v>
                </c:pt>
                <c:pt idx="125">
                  <c:v>8.0143000000000004</c:v>
                </c:pt>
                <c:pt idx="126">
                  <c:v>7.9089999999999998</c:v>
                </c:pt>
                <c:pt idx="127">
                  <c:v>7.8829000000000002</c:v>
                </c:pt>
                <c:pt idx="128">
                  <c:v>7.8197999999999999</c:v>
                </c:pt>
                <c:pt idx="129">
                  <c:v>7.8764000000000003</c:v>
                </c:pt>
                <c:pt idx="130">
                  <c:v>7.8874000000000004</c:v>
                </c:pt>
                <c:pt idx="131">
                  <c:v>7.9214000000000002</c:v>
                </c:pt>
                <c:pt idx="132">
                  <c:v>7.7131999999999996</c:v>
                </c:pt>
                <c:pt idx="133">
                  <c:v>7.6734999999999998</c:v>
                </c:pt>
                <c:pt idx="134">
                  <c:v>7.7636000000000003</c:v>
                </c:pt>
                <c:pt idx="135">
                  <c:v>7.7633999999999999</c:v>
                </c:pt>
                <c:pt idx="136">
                  <c:v>7.7572000000000001</c:v>
                </c:pt>
                <c:pt idx="137">
                  <c:v>7.8194999999999997</c:v>
                </c:pt>
                <c:pt idx="138">
                  <c:v>7.7824</c:v>
                </c:pt>
                <c:pt idx="139">
                  <c:v>7.7599</c:v>
                </c:pt>
                <c:pt idx="140">
                  <c:v>7.7877999999999998</c:v>
                </c:pt>
                <c:pt idx="141">
                  <c:v>7.7789999999999999</c:v>
                </c:pt>
                <c:pt idx="142">
                  <c:v>7.7892000000000001</c:v>
                </c:pt>
                <c:pt idx="143">
                  <c:v>7.7491000000000003</c:v>
                </c:pt>
                <c:pt idx="144">
                  <c:v>7.7378</c:v>
                </c:pt>
                <c:pt idx="145">
                  <c:v>7.7257999999999996</c:v>
                </c:pt>
                <c:pt idx="146">
                  <c:v>7.7561</c:v>
                </c:pt>
                <c:pt idx="147">
                  <c:v>7.6062000000000003</c:v>
                </c:pt>
                <c:pt idx="148">
                  <c:v>7.6607000000000003</c:v>
                </c:pt>
                <c:pt idx="149">
                  <c:v>7.6761999999999997</c:v>
                </c:pt>
                <c:pt idx="150">
                  <c:v>7.7378</c:v>
                </c:pt>
                <c:pt idx="151">
                  <c:v>7.8194999999999997</c:v>
                </c:pt>
                <c:pt idx="152">
                  <c:v>7.9417999999999997</c:v>
                </c:pt>
                <c:pt idx="153">
                  <c:v>7.9321999999999999</c:v>
                </c:pt>
                <c:pt idx="154">
                  <c:v>8.1753</c:v>
                </c:pt>
                <c:pt idx="155">
                  <c:v>8.0688999999999993</c:v>
                </c:pt>
                <c:pt idx="156">
                  <c:v>8.0983999999999998</c:v>
                </c:pt>
                <c:pt idx="157">
                  <c:v>8.2013999999999996</c:v>
                </c:pt>
                <c:pt idx="158">
                  <c:v>8.1646000000000001</c:v>
                </c:pt>
                <c:pt idx="159">
                  <c:v>8.2843999999999998</c:v>
                </c:pt>
                <c:pt idx="160">
                  <c:v>8.5548000000000002</c:v>
                </c:pt>
                <c:pt idx="161">
                  <c:v>8.6318000000000001</c:v>
                </c:pt>
                <c:pt idx="162">
                  <c:v>8.7146000000000008</c:v>
                </c:pt>
                <c:pt idx="163">
                  <c:v>8.8371999999999993</c:v>
                </c:pt>
                <c:pt idx="164">
                  <c:v>8.7918000000000003</c:v>
                </c:pt>
                <c:pt idx="165">
                  <c:v>9.3557000000000006</c:v>
                </c:pt>
                <c:pt idx="166">
                  <c:v>9.0970999999999993</c:v>
                </c:pt>
                <c:pt idx="167">
                  <c:v>8.9946000000000002</c:v>
                </c:pt>
                <c:pt idx="168">
                  <c:v>8.8072999999999997</c:v>
                </c:pt>
                <c:pt idx="169">
                  <c:v>8.7437000000000005</c:v>
                </c:pt>
                <c:pt idx="170">
                  <c:v>8.6723999999999997</c:v>
                </c:pt>
                <c:pt idx="171">
                  <c:v>8.8364999999999991</c:v>
                </c:pt>
                <c:pt idx="172">
                  <c:v>8.7941000000000003</c:v>
                </c:pt>
                <c:pt idx="173">
                  <c:v>8.7882999999999996</c:v>
                </c:pt>
                <c:pt idx="174">
                  <c:v>8.8161000000000005</c:v>
                </c:pt>
                <c:pt idx="175">
                  <c:v>8.8321000000000005</c:v>
                </c:pt>
                <c:pt idx="176">
                  <c:v>8.8788999999999998</c:v>
                </c:pt>
                <c:pt idx="177">
                  <c:v>8.9315999999999995</c:v>
                </c:pt>
                <c:pt idx="178">
                  <c:v>8.7649000000000008</c:v>
                </c:pt>
                <c:pt idx="179">
                  <c:v>8.9154</c:v>
                </c:pt>
                <c:pt idx="180">
                  <c:v>9.0510000000000002</c:v>
                </c:pt>
                <c:pt idx="181">
                  <c:v>9.1008999999999993</c:v>
                </c:pt>
                <c:pt idx="182">
                  <c:v>8.9872999999999994</c:v>
                </c:pt>
                <c:pt idx="183">
                  <c:v>8.9602000000000004</c:v>
                </c:pt>
                <c:pt idx="184">
                  <c:v>8.8408999999999995</c:v>
                </c:pt>
                <c:pt idx="185">
                  <c:v>8.8179999999999996</c:v>
                </c:pt>
                <c:pt idx="186">
                  <c:v>8.9161999999999999</c:v>
                </c:pt>
                <c:pt idx="187">
                  <c:v>9.1791999999999998</c:v>
                </c:pt>
                <c:pt idx="188">
                  <c:v>9.1548999999999996</c:v>
                </c:pt>
                <c:pt idx="189">
                  <c:v>9.1783999999999999</c:v>
                </c:pt>
                <c:pt idx="190">
                  <c:v>9.2027000000000001</c:v>
                </c:pt>
                <c:pt idx="191">
                  <c:v>9.3869000000000007</c:v>
                </c:pt>
                <c:pt idx="192">
                  <c:v>9.4076000000000004</c:v>
                </c:pt>
                <c:pt idx="193">
                  <c:v>9.2250999999999994</c:v>
                </c:pt>
                <c:pt idx="194">
                  <c:v>9.5295000000000005</c:v>
                </c:pt>
                <c:pt idx="195">
                  <c:v>9.5898000000000003</c:v>
                </c:pt>
                <c:pt idx="196">
                  <c:v>9.6489999999999991</c:v>
                </c:pt>
                <c:pt idx="197">
                  <c:v>9.8228000000000009</c:v>
                </c:pt>
                <c:pt idx="198">
                  <c:v>10.074999999999999</c:v>
                </c:pt>
                <c:pt idx="199">
                  <c:v>10.1448</c:v>
                </c:pt>
                <c:pt idx="200">
                  <c:v>9.9445999999999994</c:v>
                </c:pt>
                <c:pt idx="201">
                  <c:v>9.9337</c:v>
                </c:pt>
                <c:pt idx="202">
                  <c:v>9.9145000000000003</c:v>
                </c:pt>
                <c:pt idx="203">
                  <c:v>9.9659999999999993</c:v>
                </c:pt>
                <c:pt idx="204">
                  <c:v>9.9911999999999992</c:v>
                </c:pt>
                <c:pt idx="205">
                  <c:v>10.0351</c:v>
                </c:pt>
                <c:pt idx="206">
                  <c:v>10.1014</c:v>
                </c:pt>
                <c:pt idx="207">
                  <c:v>9.9323999999999995</c:v>
                </c:pt>
                <c:pt idx="208">
                  <c:v>10.039</c:v>
                </c:pt>
                <c:pt idx="209">
                  <c:v>9.9923000000000002</c:v>
                </c:pt>
                <c:pt idx="210">
                  <c:v>9.9475999999999996</c:v>
                </c:pt>
                <c:pt idx="211">
                  <c:v>9.8667999999999996</c:v>
                </c:pt>
                <c:pt idx="212">
                  <c:v>9.9725000000000001</c:v>
                </c:pt>
                <c:pt idx="213">
                  <c:v>10.120200000000001</c:v>
                </c:pt>
                <c:pt idx="214">
                  <c:v>10.087999999999999</c:v>
                </c:pt>
                <c:pt idx="215">
                  <c:v>10.021800000000001</c:v>
                </c:pt>
                <c:pt idx="216">
                  <c:v>9.8119999999999994</c:v>
                </c:pt>
                <c:pt idx="217">
                  <c:v>10.2643</c:v>
                </c:pt>
                <c:pt idx="218">
                  <c:v>10.032500000000001</c:v>
                </c:pt>
                <c:pt idx="219">
                  <c:v>10.023999999999999</c:v>
                </c:pt>
                <c:pt idx="220">
                  <c:v>10.050700000000001</c:v>
                </c:pt>
                <c:pt idx="221">
                  <c:v>10.057399999999999</c:v>
                </c:pt>
                <c:pt idx="222">
                  <c:v>10.077299999999999</c:v>
                </c:pt>
                <c:pt idx="223">
                  <c:v>10.1219</c:v>
                </c:pt>
                <c:pt idx="224">
                  <c:v>10.398</c:v>
                </c:pt>
                <c:pt idx="225">
                  <c:v>10.472899999999999</c:v>
                </c:pt>
                <c:pt idx="226">
                  <c:v>11.022399999999999</c:v>
                </c:pt>
                <c:pt idx="227">
                  <c:v>11.0473</c:v>
                </c:pt>
                <c:pt idx="228">
                  <c:v>11.198399999999999</c:v>
                </c:pt>
                <c:pt idx="229">
                  <c:v>11.121</c:v>
                </c:pt>
                <c:pt idx="230">
                  <c:v>11.2667</c:v>
                </c:pt>
                <c:pt idx="231">
                  <c:v>11.260999999999999</c:v>
                </c:pt>
                <c:pt idx="232">
                  <c:v>11.4316</c:v>
                </c:pt>
                <c:pt idx="233">
                  <c:v>10.983000000000001</c:v>
                </c:pt>
                <c:pt idx="234">
                  <c:v>11.0915</c:v>
                </c:pt>
                <c:pt idx="235">
                  <c:v>11.079700000000001</c:v>
                </c:pt>
                <c:pt idx="236">
                  <c:v>11.138999999999999</c:v>
                </c:pt>
                <c:pt idx="237">
                  <c:v>11.1609</c:v>
                </c:pt>
                <c:pt idx="238">
                  <c:v>11.161300000000001</c:v>
                </c:pt>
                <c:pt idx="239">
                  <c:v>11.237500000000001</c:v>
                </c:pt>
                <c:pt idx="240">
                  <c:v>11.240500000000001</c:v>
                </c:pt>
                <c:pt idx="241">
                  <c:v>11.369199999999999</c:v>
                </c:pt>
                <c:pt idx="242">
                  <c:v>11.333600000000001</c:v>
                </c:pt>
                <c:pt idx="243">
                  <c:v>11.3452</c:v>
                </c:pt>
                <c:pt idx="244">
                  <c:v>11.390700000000001</c:v>
                </c:pt>
                <c:pt idx="245">
                  <c:v>11.3973</c:v>
                </c:pt>
                <c:pt idx="246">
                  <c:v>11.3992</c:v>
                </c:pt>
                <c:pt idx="247">
                  <c:v>11.4207</c:v>
                </c:pt>
                <c:pt idx="248">
                  <c:v>11.3538</c:v>
                </c:pt>
                <c:pt idx="249">
                  <c:v>11.334</c:v>
                </c:pt>
                <c:pt idx="250">
                  <c:v>11.335800000000001</c:v>
                </c:pt>
                <c:pt idx="251">
                  <c:v>11.350300000000001</c:v>
                </c:pt>
                <c:pt idx="252">
                  <c:v>11.5465</c:v>
                </c:pt>
                <c:pt idx="253">
                  <c:v>11.6835</c:v>
                </c:pt>
                <c:pt idx="254">
                  <c:v>11.788600000000001</c:v>
                </c:pt>
                <c:pt idx="255">
                  <c:v>11.824400000000001</c:v>
                </c:pt>
                <c:pt idx="256">
                  <c:v>11.8024</c:v>
                </c:pt>
                <c:pt idx="257">
                  <c:v>11.7735</c:v>
                </c:pt>
                <c:pt idx="258">
                  <c:v>11.8538</c:v>
                </c:pt>
                <c:pt idx="259">
                  <c:v>12.0015</c:v>
                </c:pt>
                <c:pt idx="260">
                  <c:v>12.0236</c:v>
                </c:pt>
                <c:pt idx="261">
                  <c:v>12.032999999999999</c:v>
                </c:pt>
                <c:pt idx="262">
                  <c:v>12.024100000000001</c:v>
                </c:pt>
                <c:pt idx="263">
                  <c:v>12.0267</c:v>
                </c:pt>
                <c:pt idx="264">
                  <c:v>12.048999999999999</c:v>
                </c:pt>
                <c:pt idx="265">
                  <c:v>12.0077</c:v>
                </c:pt>
                <c:pt idx="266">
                  <c:v>11.996499999999999</c:v>
                </c:pt>
                <c:pt idx="267">
                  <c:v>11.9946</c:v>
                </c:pt>
              </c:numCache>
            </c:numRef>
          </c:val>
          <c:smooth val="0"/>
          <c:extLst xmlns:c16r2="http://schemas.microsoft.com/office/drawing/2015/06/chart">
            <c:ext xmlns:c16="http://schemas.microsoft.com/office/drawing/2014/chart" uri="{C3380CC4-5D6E-409C-BE32-E72D297353CC}">
              <c16:uniqueId val="{00000003-E9E3-496D-8F7B-9925001516A4}"/>
            </c:ext>
          </c:extLst>
        </c:ser>
        <c:dLbls>
          <c:showLegendKey val="0"/>
          <c:showVal val="0"/>
          <c:showCatName val="0"/>
          <c:showSerName val="0"/>
          <c:showPercent val="0"/>
          <c:showBubbleSize val="0"/>
        </c:dLbls>
        <c:smooth val="0"/>
        <c:axId val="486541496"/>
        <c:axId val="486541888"/>
      </c:lineChart>
      <c:dateAx>
        <c:axId val="486541496"/>
        <c:scaling>
          <c:orientation val="minMax"/>
          <c:min val="43831"/>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6541888"/>
        <c:crosses val="autoZero"/>
        <c:auto val="1"/>
        <c:lblOffset val="100"/>
        <c:baseTimeUnit val="days"/>
        <c:majorUnit val="2"/>
        <c:majorTimeUnit val="months"/>
      </c:dateAx>
      <c:valAx>
        <c:axId val="486541888"/>
        <c:scaling>
          <c:orientation val="minMax"/>
          <c:min val="4"/>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GHEA Grapalat" panose="02000506050000020003" pitchFamily="50" charset="0"/>
                <a:ea typeface="+mn-ea"/>
                <a:cs typeface="+mn-cs"/>
              </a:defRPr>
            </a:pPr>
            <a:endParaRPr lang="en-US"/>
          </a:p>
        </c:txPr>
        <c:crossAx val="486541496"/>
        <c:crosses val="autoZero"/>
        <c:crossBetween val="between"/>
      </c:valAx>
      <c:spPr>
        <a:noFill/>
        <a:ln>
          <a:noFill/>
        </a:ln>
        <a:effectLst/>
      </c:spPr>
    </c:plotArea>
    <c:legend>
      <c:legendPos val="b"/>
      <c:layout>
        <c:manualLayout>
          <c:xMode val="edge"/>
          <c:yMode val="edge"/>
          <c:x val="1.3809322295397039E-2"/>
          <c:y val="0.81624982069598651"/>
          <c:w val="0.97742142857142855"/>
          <c:h val="0.17646333333333333"/>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941936844379028E-2"/>
          <c:y val="4.4328240740740738E-2"/>
          <c:w val="0.92325227096936058"/>
          <c:h val="0.49366018518518529"/>
        </c:manualLayout>
      </c:layout>
      <c:lineChart>
        <c:grouping val="standard"/>
        <c:varyColors val="0"/>
        <c:ser>
          <c:idx val="0"/>
          <c:order val="0"/>
          <c:tx>
            <c:strRef>
              <c:f>'Chart 47'!$B$1</c:f>
              <c:strCache>
                <c:ptCount val="1"/>
                <c:pt idx="0">
                  <c:v>Consumer loans</c:v>
                </c:pt>
              </c:strCache>
            </c:strRef>
          </c:tx>
          <c:marker>
            <c:symbol val="none"/>
          </c:marker>
          <c:cat>
            <c:strRef>
              <c:f>'Chart 47'!$A$2:$A$29</c:f>
              <c:strCache>
                <c:ptCount val="28"/>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pt idx="27">
                  <c:v>IV</c:v>
                </c:pt>
              </c:strCache>
            </c:strRef>
          </c:cat>
          <c:val>
            <c:numRef>
              <c:f>'Chart 47'!$B$2:$B$29</c:f>
              <c:numCache>
                <c:formatCode>0.0</c:formatCode>
                <c:ptCount val="28"/>
                <c:pt idx="0">
                  <c:v>20.010790939501074</c:v>
                </c:pt>
                <c:pt idx="1">
                  <c:v>19.70945345614798</c:v>
                </c:pt>
                <c:pt idx="2">
                  <c:v>19.448329234939099</c:v>
                </c:pt>
                <c:pt idx="3">
                  <c:v>18.103132292980547</c:v>
                </c:pt>
                <c:pt idx="4">
                  <c:v>18.207205193465256</c:v>
                </c:pt>
                <c:pt idx="5">
                  <c:v>17.076736916480993</c:v>
                </c:pt>
                <c:pt idx="6">
                  <c:v>16.367642717970693</c:v>
                </c:pt>
                <c:pt idx="7">
                  <c:v>14.919594500554242</c:v>
                </c:pt>
                <c:pt idx="8">
                  <c:v>13.92651345548151</c:v>
                </c:pt>
                <c:pt idx="9">
                  <c:v>13.649409324102253</c:v>
                </c:pt>
                <c:pt idx="10">
                  <c:v>13.098387666233945</c:v>
                </c:pt>
                <c:pt idx="11">
                  <c:v>12.172744298537321</c:v>
                </c:pt>
                <c:pt idx="12">
                  <c:v>13.417447907644348</c:v>
                </c:pt>
                <c:pt idx="13">
                  <c:v>13.557791267422298</c:v>
                </c:pt>
                <c:pt idx="14">
                  <c:v>13.870095674794861</c:v>
                </c:pt>
                <c:pt idx="15">
                  <c:v>13.641169081161328</c:v>
                </c:pt>
                <c:pt idx="16">
                  <c:v>13.959483646596437</c:v>
                </c:pt>
                <c:pt idx="17">
                  <c:v>13.694736063598572</c:v>
                </c:pt>
                <c:pt idx="18">
                  <c:v>13.835559623221881</c:v>
                </c:pt>
                <c:pt idx="19">
                  <c:v>13.612636014004826</c:v>
                </c:pt>
                <c:pt idx="20">
                  <c:v>13.99717312710442</c:v>
                </c:pt>
                <c:pt idx="21">
                  <c:v>14.159533124356482</c:v>
                </c:pt>
                <c:pt idx="22">
                  <c:v>14.416561774419321</c:v>
                </c:pt>
                <c:pt idx="23">
                  <c:v>14.162821051820222</c:v>
                </c:pt>
                <c:pt idx="24">
                  <c:v>15.060459157773892</c:v>
                </c:pt>
                <c:pt idx="25">
                  <c:v>15.001870043954584</c:v>
                </c:pt>
                <c:pt idx="26">
                  <c:v>15.492244452489468</c:v>
                </c:pt>
                <c:pt idx="27">
                  <c:v>15.892802712489722</c:v>
                </c:pt>
              </c:numCache>
            </c:numRef>
          </c:val>
          <c:smooth val="0"/>
          <c:extLst xmlns:c16r2="http://schemas.microsoft.com/office/drawing/2015/06/chart">
            <c:ext xmlns:c16="http://schemas.microsoft.com/office/drawing/2014/chart" uri="{C3380CC4-5D6E-409C-BE32-E72D297353CC}">
              <c16:uniqueId val="{00000000-BC81-49A4-B1C5-64DEB5A7E17E}"/>
            </c:ext>
          </c:extLst>
        </c:ser>
        <c:ser>
          <c:idx val="1"/>
          <c:order val="1"/>
          <c:tx>
            <c:strRef>
              <c:f>'Chart 47'!$C$1</c:f>
              <c:strCache>
                <c:ptCount val="1"/>
                <c:pt idx="0">
                  <c:v>Mortgage loans</c:v>
                </c:pt>
              </c:strCache>
            </c:strRef>
          </c:tx>
          <c:marker>
            <c:symbol val="none"/>
          </c:marker>
          <c:cat>
            <c:strRef>
              <c:f>'Chart 47'!$A$2:$A$29</c:f>
              <c:strCache>
                <c:ptCount val="28"/>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pt idx="27">
                  <c:v>IV</c:v>
                </c:pt>
              </c:strCache>
            </c:strRef>
          </c:cat>
          <c:val>
            <c:numRef>
              <c:f>'Chart 47'!$C$2:$C$29</c:f>
              <c:numCache>
                <c:formatCode>0.0</c:formatCode>
                <c:ptCount val="28"/>
                <c:pt idx="0">
                  <c:v>12.699150696785194</c:v>
                </c:pt>
                <c:pt idx="1">
                  <c:v>12.772044111879234</c:v>
                </c:pt>
                <c:pt idx="2">
                  <c:v>11.615358357344627</c:v>
                </c:pt>
                <c:pt idx="3">
                  <c:v>12.939117393753376</c:v>
                </c:pt>
                <c:pt idx="4">
                  <c:v>12.453423484050484</c:v>
                </c:pt>
                <c:pt idx="5">
                  <c:v>11.578139736924673</c:v>
                </c:pt>
                <c:pt idx="6">
                  <c:v>11.795329870782258</c:v>
                </c:pt>
                <c:pt idx="7">
                  <c:v>11.212999673928655</c:v>
                </c:pt>
                <c:pt idx="8">
                  <c:v>11.142171123005989</c:v>
                </c:pt>
                <c:pt idx="9">
                  <c:v>11.322704922510853</c:v>
                </c:pt>
                <c:pt idx="10">
                  <c:v>10.989362916753818</c:v>
                </c:pt>
                <c:pt idx="11">
                  <c:v>10.54892998245619</c:v>
                </c:pt>
                <c:pt idx="12">
                  <c:v>10.986820843974625</c:v>
                </c:pt>
                <c:pt idx="13">
                  <c:v>10.854729344903163</c:v>
                </c:pt>
                <c:pt idx="14">
                  <c:v>10.797183163126004</c:v>
                </c:pt>
                <c:pt idx="15">
                  <c:v>10.772542647451155</c:v>
                </c:pt>
                <c:pt idx="16">
                  <c:v>10.642161662658447</c:v>
                </c:pt>
                <c:pt idx="17">
                  <c:v>10.897560978117115</c:v>
                </c:pt>
                <c:pt idx="18">
                  <c:v>10.762728912977643</c:v>
                </c:pt>
                <c:pt idx="19">
                  <c:v>10.404996693999061</c:v>
                </c:pt>
                <c:pt idx="20">
                  <c:v>10.652170212677158</c:v>
                </c:pt>
                <c:pt idx="21">
                  <c:v>10.69380471099316</c:v>
                </c:pt>
                <c:pt idx="22">
                  <c:v>10.731023828360119</c:v>
                </c:pt>
                <c:pt idx="23">
                  <c:v>10.736103223199201</c:v>
                </c:pt>
                <c:pt idx="24">
                  <c:v>11.099993313606388</c:v>
                </c:pt>
                <c:pt idx="25">
                  <c:v>11.514850408466174</c:v>
                </c:pt>
                <c:pt idx="26">
                  <c:v>11.682331724734185</c:v>
                </c:pt>
                <c:pt idx="27">
                  <c:v>11.67482059139588</c:v>
                </c:pt>
              </c:numCache>
            </c:numRef>
          </c:val>
          <c:smooth val="0"/>
          <c:extLst xmlns:c16r2="http://schemas.microsoft.com/office/drawing/2015/06/chart">
            <c:ext xmlns:c16="http://schemas.microsoft.com/office/drawing/2014/chart" uri="{C3380CC4-5D6E-409C-BE32-E72D297353CC}">
              <c16:uniqueId val="{00000001-BC81-49A4-B1C5-64DEB5A7E17E}"/>
            </c:ext>
          </c:extLst>
        </c:ser>
        <c:ser>
          <c:idx val="2"/>
          <c:order val="2"/>
          <c:tx>
            <c:strRef>
              <c:f>'Chart 47'!$D$1</c:f>
              <c:strCache>
                <c:ptCount val="1"/>
                <c:pt idx="0">
                  <c:v>Loans (up to a year) to individuals </c:v>
                </c:pt>
              </c:strCache>
            </c:strRef>
          </c:tx>
          <c:spPr>
            <a:ln>
              <a:solidFill>
                <a:srgbClr val="FFC000"/>
              </a:solidFill>
              <a:prstDash val="dash"/>
            </a:ln>
          </c:spPr>
          <c:marker>
            <c:symbol val="none"/>
          </c:marker>
          <c:cat>
            <c:strRef>
              <c:f>'Chart 47'!$A$2:$A$29</c:f>
              <c:strCache>
                <c:ptCount val="28"/>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pt idx="27">
                  <c:v>IV</c:v>
                </c:pt>
              </c:strCache>
            </c:strRef>
          </c:cat>
          <c:val>
            <c:numRef>
              <c:f>'Chart 47'!$D$2:$D$29</c:f>
              <c:numCache>
                <c:formatCode>0.0</c:formatCode>
                <c:ptCount val="28"/>
                <c:pt idx="0">
                  <c:v>21.139138069528791</c:v>
                </c:pt>
                <c:pt idx="1">
                  <c:v>20.989917692868548</c:v>
                </c:pt>
                <c:pt idx="2">
                  <c:v>21.225946811490971</c:v>
                </c:pt>
                <c:pt idx="3">
                  <c:v>19.430742726357138</c:v>
                </c:pt>
                <c:pt idx="4">
                  <c:v>19.152149575633423</c:v>
                </c:pt>
                <c:pt idx="5">
                  <c:v>18.023866245139661</c:v>
                </c:pt>
                <c:pt idx="6">
                  <c:v>17.065438906267833</c:v>
                </c:pt>
                <c:pt idx="7">
                  <c:v>16.048939290094403</c:v>
                </c:pt>
                <c:pt idx="8">
                  <c:v>15.716025593304598</c:v>
                </c:pt>
                <c:pt idx="9">
                  <c:v>15.18908855805295</c:v>
                </c:pt>
                <c:pt idx="10">
                  <c:v>14.400940391015304</c:v>
                </c:pt>
                <c:pt idx="11">
                  <c:v>14.047728948281371</c:v>
                </c:pt>
                <c:pt idx="12">
                  <c:v>14.28490935105985</c:v>
                </c:pt>
                <c:pt idx="13">
                  <c:v>14.179614966207392</c:v>
                </c:pt>
                <c:pt idx="14">
                  <c:v>14.077676365075071</c:v>
                </c:pt>
                <c:pt idx="15">
                  <c:v>14.166216952867257</c:v>
                </c:pt>
                <c:pt idx="16">
                  <c:v>14.074775222058268</c:v>
                </c:pt>
                <c:pt idx="17">
                  <c:v>14.013552675558012</c:v>
                </c:pt>
                <c:pt idx="18">
                  <c:v>14.199279356061483</c:v>
                </c:pt>
                <c:pt idx="19">
                  <c:v>14.114884128513626</c:v>
                </c:pt>
                <c:pt idx="20">
                  <c:v>14.02743654385189</c:v>
                </c:pt>
                <c:pt idx="21">
                  <c:v>14.16168182506938</c:v>
                </c:pt>
                <c:pt idx="22">
                  <c:v>14.323160797750944</c:v>
                </c:pt>
                <c:pt idx="23">
                  <c:v>14.192494881756998</c:v>
                </c:pt>
                <c:pt idx="24">
                  <c:v>14.712117371566702</c:v>
                </c:pt>
                <c:pt idx="25">
                  <c:v>14.395754615521994</c:v>
                </c:pt>
                <c:pt idx="26">
                  <c:v>14.852623108680046</c:v>
                </c:pt>
                <c:pt idx="27">
                  <c:v>15.409277910023125</c:v>
                </c:pt>
              </c:numCache>
            </c:numRef>
          </c:val>
          <c:smooth val="0"/>
          <c:extLst xmlns:c16r2="http://schemas.microsoft.com/office/drawing/2015/06/chart">
            <c:ext xmlns:c16="http://schemas.microsoft.com/office/drawing/2014/chart" uri="{C3380CC4-5D6E-409C-BE32-E72D297353CC}">
              <c16:uniqueId val="{00000002-BC81-49A4-B1C5-64DEB5A7E17E}"/>
            </c:ext>
          </c:extLst>
        </c:ser>
        <c:ser>
          <c:idx val="4"/>
          <c:order val="3"/>
          <c:tx>
            <c:strRef>
              <c:f>'Chart 47'!$F$1</c:f>
              <c:strCache>
                <c:ptCount val="1"/>
                <c:pt idx="0">
                  <c:v>Loans (up to a year) to firms </c:v>
                </c:pt>
              </c:strCache>
            </c:strRef>
          </c:tx>
          <c:spPr>
            <a:ln w="15875">
              <a:solidFill>
                <a:schemeClr val="accent6">
                  <a:lumMod val="75000"/>
                </a:schemeClr>
              </a:solidFill>
              <a:prstDash val="dash"/>
            </a:ln>
          </c:spPr>
          <c:marker>
            <c:symbol val="none"/>
          </c:marker>
          <c:cat>
            <c:strRef>
              <c:f>'Chart 47'!$A$2:$A$29</c:f>
              <c:strCache>
                <c:ptCount val="28"/>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pt idx="27">
                  <c:v>IV</c:v>
                </c:pt>
              </c:strCache>
            </c:strRef>
          </c:cat>
          <c:val>
            <c:numRef>
              <c:f>'Chart 47'!$F$2:$F$29</c:f>
              <c:numCache>
                <c:formatCode>0.0</c:formatCode>
                <c:ptCount val="28"/>
                <c:pt idx="0">
                  <c:v>14.983123387806041</c:v>
                </c:pt>
                <c:pt idx="1">
                  <c:v>13.245613425632087</c:v>
                </c:pt>
                <c:pt idx="2">
                  <c:v>14.232280181130683</c:v>
                </c:pt>
                <c:pt idx="3">
                  <c:v>12.298132962242089</c:v>
                </c:pt>
                <c:pt idx="4">
                  <c:v>14.221528408592174</c:v>
                </c:pt>
                <c:pt idx="5">
                  <c:v>10.960345365737254</c:v>
                </c:pt>
                <c:pt idx="6">
                  <c:v>9.8078318637371638</c:v>
                </c:pt>
                <c:pt idx="7">
                  <c:v>11.069447988923162</c:v>
                </c:pt>
                <c:pt idx="8">
                  <c:v>11.400969538989559</c:v>
                </c:pt>
                <c:pt idx="9">
                  <c:v>11.062201055660054</c:v>
                </c:pt>
                <c:pt idx="10">
                  <c:v>11.536808470795991</c:v>
                </c:pt>
                <c:pt idx="11">
                  <c:v>10.486933379193554</c:v>
                </c:pt>
                <c:pt idx="12">
                  <c:v>11.321533789078094</c:v>
                </c:pt>
                <c:pt idx="13">
                  <c:v>11.029167906310994</c:v>
                </c:pt>
                <c:pt idx="14">
                  <c:v>10.903694313108764</c:v>
                </c:pt>
                <c:pt idx="15">
                  <c:v>10.502227019705362</c:v>
                </c:pt>
                <c:pt idx="16">
                  <c:v>10.697230213082571</c:v>
                </c:pt>
                <c:pt idx="17">
                  <c:v>10.484133954867682</c:v>
                </c:pt>
                <c:pt idx="18">
                  <c:v>10.643993845896812</c:v>
                </c:pt>
                <c:pt idx="19">
                  <c:v>10.261034990541852</c:v>
                </c:pt>
                <c:pt idx="20">
                  <c:v>10.687680331896377</c:v>
                </c:pt>
                <c:pt idx="21">
                  <c:v>8.8828018939071001</c:v>
                </c:pt>
                <c:pt idx="22">
                  <c:v>11.012675765111588</c:v>
                </c:pt>
                <c:pt idx="23">
                  <c:v>11.172233535871971</c:v>
                </c:pt>
                <c:pt idx="24">
                  <c:v>10.873680073966874</c:v>
                </c:pt>
                <c:pt idx="25">
                  <c:v>10.033384699022223</c:v>
                </c:pt>
                <c:pt idx="26">
                  <c:v>10.439450080118483</c:v>
                </c:pt>
                <c:pt idx="27">
                  <c:v>10.718510091540105</c:v>
                </c:pt>
              </c:numCache>
            </c:numRef>
          </c:val>
          <c:smooth val="0"/>
          <c:extLst xmlns:c16r2="http://schemas.microsoft.com/office/drawing/2015/06/chart">
            <c:ext xmlns:c16="http://schemas.microsoft.com/office/drawing/2014/chart" uri="{C3380CC4-5D6E-409C-BE32-E72D297353CC}">
              <c16:uniqueId val="{00000003-BC81-49A4-B1C5-64DEB5A7E17E}"/>
            </c:ext>
          </c:extLst>
        </c:ser>
        <c:ser>
          <c:idx val="3"/>
          <c:order val="4"/>
          <c:tx>
            <c:strRef>
              <c:f>'Chart 47'!$E$1</c:f>
              <c:strCache>
                <c:ptCount val="1"/>
                <c:pt idx="0">
                  <c:v>Loans (over a year) to individuals </c:v>
                </c:pt>
              </c:strCache>
            </c:strRef>
          </c:tx>
          <c:marker>
            <c:symbol val="none"/>
          </c:marker>
          <c:cat>
            <c:strRef>
              <c:f>'Chart 47'!$A$2:$A$29</c:f>
              <c:strCache>
                <c:ptCount val="28"/>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pt idx="27">
                  <c:v>IV</c:v>
                </c:pt>
              </c:strCache>
            </c:strRef>
          </c:cat>
          <c:val>
            <c:numRef>
              <c:f>'Chart 47'!$E$2:$E$29</c:f>
              <c:numCache>
                <c:formatCode>0.0</c:formatCode>
                <c:ptCount val="28"/>
                <c:pt idx="0">
                  <c:v>19.019178045034973</c:v>
                </c:pt>
                <c:pt idx="1">
                  <c:v>18.648871912507659</c:v>
                </c:pt>
                <c:pt idx="2">
                  <c:v>17.929963177206087</c:v>
                </c:pt>
                <c:pt idx="3">
                  <c:v>17.313154573451669</c:v>
                </c:pt>
                <c:pt idx="4">
                  <c:v>17.49069250252985</c:v>
                </c:pt>
                <c:pt idx="5">
                  <c:v>16.366255182848462</c:v>
                </c:pt>
                <c:pt idx="6">
                  <c:v>15.788015120178258</c:v>
                </c:pt>
                <c:pt idx="7">
                  <c:v>14.151706844937282</c:v>
                </c:pt>
                <c:pt idx="8">
                  <c:v>13.273415964525919</c:v>
                </c:pt>
                <c:pt idx="9">
                  <c:v>13.170272780206348</c:v>
                </c:pt>
                <c:pt idx="10">
                  <c:v>12.681882041007052</c:v>
                </c:pt>
                <c:pt idx="11">
                  <c:v>11.736864397431738</c:v>
                </c:pt>
                <c:pt idx="12">
                  <c:v>13.058241203869166</c:v>
                </c:pt>
                <c:pt idx="13">
                  <c:v>13.187580885519194</c:v>
                </c:pt>
                <c:pt idx="14">
                  <c:v>13.521569174222931</c:v>
                </c:pt>
                <c:pt idx="15">
                  <c:v>13.283562388796085</c:v>
                </c:pt>
                <c:pt idx="16">
                  <c:v>13.544360135476678</c:v>
                </c:pt>
                <c:pt idx="17">
                  <c:v>13.282698112037529</c:v>
                </c:pt>
                <c:pt idx="18">
                  <c:v>13.262240477805827</c:v>
                </c:pt>
                <c:pt idx="19">
                  <c:v>12.890183969001653</c:v>
                </c:pt>
                <c:pt idx="20">
                  <c:v>13.389858539181496</c:v>
                </c:pt>
                <c:pt idx="21">
                  <c:v>13.507721619585775</c:v>
                </c:pt>
                <c:pt idx="22">
                  <c:v>13.671377183667509</c:v>
                </c:pt>
                <c:pt idx="23">
                  <c:v>13.349221142661149</c:v>
                </c:pt>
                <c:pt idx="24">
                  <c:v>14.401190882734172</c:v>
                </c:pt>
                <c:pt idx="25">
                  <c:v>14.341605638655182</c:v>
                </c:pt>
                <c:pt idx="26">
                  <c:v>14.703868675652226</c:v>
                </c:pt>
                <c:pt idx="27">
                  <c:v>15.057472597145516</c:v>
                </c:pt>
              </c:numCache>
            </c:numRef>
          </c:val>
          <c:smooth val="0"/>
          <c:extLst xmlns:c16r2="http://schemas.microsoft.com/office/drawing/2015/06/chart">
            <c:ext xmlns:c16="http://schemas.microsoft.com/office/drawing/2014/chart" uri="{C3380CC4-5D6E-409C-BE32-E72D297353CC}">
              <c16:uniqueId val="{00000004-BC81-49A4-B1C5-64DEB5A7E17E}"/>
            </c:ext>
          </c:extLst>
        </c:ser>
        <c:ser>
          <c:idx val="5"/>
          <c:order val="5"/>
          <c:tx>
            <c:strRef>
              <c:f>'Chart 47'!$G$1</c:f>
              <c:strCache>
                <c:ptCount val="1"/>
                <c:pt idx="0">
                  <c:v>Loans (over a year) to firms </c:v>
                </c:pt>
              </c:strCache>
            </c:strRef>
          </c:tx>
          <c:marker>
            <c:symbol val="none"/>
          </c:marker>
          <c:cat>
            <c:strRef>
              <c:f>'Chart 47'!$A$2:$A$29</c:f>
              <c:strCache>
                <c:ptCount val="28"/>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pt idx="24">
                  <c:v>I 22</c:v>
                </c:pt>
                <c:pt idx="25">
                  <c:v>II</c:v>
                </c:pt>
                <c:pt idx="26">
                  <c:v>III</c:v>
                </c:pt>
                <c:pt idx="27">
                  <c:v>IV</c:v>
                </c:pt>
              </c:strCache>
            </c:strRef>
          </c:cat>
          <c:val>
            <c:numRef>
              <c:f>'Chart 47'!$G$2:$G$29</c:f>
              <c:numCache>
                <c:formatCode>0.0</c:formatCode>
                <c:ptCount val="28"/>
                <c:pt idx="0">
                  <c:v>15.155874628646375</c:v>
                </c:pt>
                <c:pt idx="1">
                  <c:v>12.983295381112271</c:v>
                </c:pt>
                <c:pt idx="2">
                  <c:v>14.265612291010099</c:v>
                </c:pt>
                <c:pt idx="3">
                  <c:v>12.871243719805019</c:v>
                </c:pt>
                <c:pt idx="4">
                  <c:v>12.641246511583949</c:v>
                </c:pt>
                <c:pt idx="5">
                  <c:v>12.812550588982454</c:v>
                </c:pt>
                <c:pt idx="6">
                  <c:v>12.472256486726865</c:v>
                </c:pt>
                <c:pt idx="7">
                  <c:v>10.171450196794011</c:v>
                </c:pt>
                <c:pt idx="8">
                  <c:v>11.44837013148326</c:v>
                </c:pt>
                <c:pt idx="9">
                  <c:v>10.993454032262679</c:v>
                </c:pt>
                <c:pt idx="10">
                  <c:v>11.384288550116086</c:v>
                </c:pt>
                <c:pt idx="11">
                  <c:v>11.232644292964101</c:v>
                </c:pt>
                <c:pt idx="12">
                  <c:v>11.098506891675136</c:v>
                </c:pt>
                <c:pt idx="13">
                  <c:v>10.872399898609975</c:v>
                </c:pt>
                <c:pt idx="14">
                  <c:v>12.107394907233161</c:v>
                </c:pt>
                <c:pt idx="15">
                  <c:v>10.471673777280284</c:v>
                </c:pt>
                <c:pt idx="16">
                  <c:v>11.711769301453263</c:v>
                </c:pt>
                <c:pt idx="17">
                  <c:v>10.623184580756813</c:v>
                </c:pt>
                <c:pt idx="18">
                  <c:v>11.827745162923888</c:v>
                </c:pt>
                <c:pt idx="19">
                  <c:v>10.513505648105001</c:v>
                </c:pt>
                <c:pt idx="20">
                  <c:v>11.195709710587739</c:v>
                </c:pt>
                <c:pt idx="21">
                  <c:v>10.631112875119765</c:v>
                </c:pt>
                <c:pt idx="22">
                  <c:v>10.818773522434961</c:v>
                </c:pt>
                <c:pt idx="23">
                  <c:v>10.699541192707271</c:v>
                </c:pt>
                <c:pt idx="24">
                  <c:v>11.454128773875672</c:v>
                </c:pt>
                <c:pt idx="25">
                  <c:v>12.152711459701273</c:v>
                </c:pt>
                <c:pt idx="26">
                  <c:v>12.881791361440751</c:v>
                </c:pt>
                <c:pt idx="27">
                  <c:v>12.893162282849772</c:v>
                </c:pt>
              </c:numCache>
            </c:numRef>
          </c:val>
          <c:smooth val="0"/>
          <c:extLst xmlns:c16r2="http://schemas.microsoft.com/office/drawing/2015/06/chart">
            <c:ext xmlns:c16="http://schemas.microsoft.com/office/drawing/2014/chart" uri="{C3380CC4-5D6E-409C-BE32-E72D297353CC}">
              <c16:uniqueId val="{00000005-BC81-49A4-B1C5-64DEB5A7E17E}"/>
            </c:ext>
          </c:extLst>
        </c:ser>
        <c:dLbls>
          <c:showLegendKey val="0"/>
          <c:showVal val="0"/>
          <c:showCatName val="0"/>
          <c:showSerName val="0"/>
          <c:showPercent val="0"/>
          <c:showBubbleSize val="0"/>
        </c:dLbls>
        <c:smooth val="0"/>
        <c:axId val="486540712"/>
        <c:axId val="486541104"/>
      </c:lineChart>
      <c:catAx>
        <c:axId val="486540712"/>
        <c:scaling>
          <c:orientation val="minMax"/>
        </c:scaling>
        <c:delete val="0"/>
        <c:axPos val="b"/>
        <c:numFmt formatCode="General" sourceLinked="1"/>
        <c:majorTickMark val="out"/>
        <c:minorTickMark val="none"/>
        <c:tickLblPos val="nextTo"/>
        <c:txPr>
          <a:bodyPr/>
          <a:lstStyle/>
          <a:p>
            <a:pPr>
              <a:defRPr sz="600">
                <a:latin typeface="GHEA Grapalat" panose="02000506050000020003" pitchFamily="50" charset="0"/>
              </a:defRPr>
            </a:pPr>
            <a:endParaRPr lang="en-US"/>
          </a:p>
        </c:txPr>
        <c:crossAx val="486541104"/>
        <c:crosses val="autoZero"/>
        <c:auto val="1"/>
        <c:lblAlgn val="ctr"/>
        <c:lblOffset val="100"/>
        <c:tickLblSkip val="2"/>
        <c:noMultiLvlLbl val="1"/>
      </c:catAx>
      <c:valAx>
        <c:axId val="486541104"/>
        <c:scaling>
          <c:orientation val="minMax"/>
          <c:min val="5"/>
        </c:scaling>
        <c:delete val="0"/>
        <c:axPos val="l"/>
        <c:numFmt formatCode="0" sourceLinked="0"/>
        <c:majorTickMark val="out"/>
        <c:minorTickMark val="none"/>
        <c:tickLblPos val="nextTo"/>
        <c:txPr>
          <a:bodyPr/>
          <a:lstStyle/>
          <a:p>
            <a:pPr>
              <a:defRPr sz="600">
                <a:latin typeface="GHEA Grapalat" panose="02000506050000020003" pitchFamily="50" charset="0"/>
              </a:defRPr>
            </a:pPr>
            <a:endParaRPr lang="en-US"/>
          </a:p>
        </c:txPr>
        <c:crossAx val="486540712"/>
        <c:crosses val="autoZero"/>
        <c:crossBetween val="between"/>
        <c:majorUnit val="5"/>
      </c:valAx>
      <c:spPr>
        <a:noFill/>
      </c:spPr>
    </c:plotArea>
    <c:legend>
      <c:legendPos val="r"/>
      <c:layout>
        <c:manualLayout>
          <c:xMode val="edge"/>
          <c:yMode val="edge"/>
          <c:x val="0"/>
          <c:y val="0.64671574074074067"/>
          <c:w val="0.74896291977941898"/>
          <c:h val="0.35328425925925927"/>
        </c:manualLayout>
      </c:layout>
      <c:overlay val="0"/>
      <c:txPr>
        <a:bodyPr/>
        <a:lstStyle/>
        <a:p>
          <a:pPr>
            <a:defRPr sz="800" b="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33452380952381"/>
          <c:y val="7.7611111111111117E-2"/>
          <c:w val="0.8232289682539683"/>
          <c:h val="0.55816722222222226"/>
        </c:manualLayout>
      </c:layout>
      <c:lineChart>
        <c:grouping val="standard"/>
        <c:varyColors val="0"/>
        <c:ser>
          <c:idx val="0"/>
          <c:order val="0"/>
          <c:tx>
            <c:strRef>
              <c:f>'Chart 48'!$B$1</c:f>
              <c:strCache>
                <c:ptCount val="1"/>
                <c:pt idx="0">
                  <c:v>Lending, total</c:v>
                </c:pt>
              </c:strCache>
            </c:strRef>
          </c:tx>
          <c:spPr>
            <a:ln w="19050" cap="rnd">
              <a:solidFill>
                <a:srgbClr val="FFC000"/>
              </a:solidFill>
              <a:round/>
            </a:ln>
            <a:effectLst/>
          </c:spPr>
          <c:marker>
            <c:symbol val="none"/>
          </c:marker>
          <c:cat>
            <c:strRef>
              <c:f>'Chart 48'!$A$2:$A$49</c:f>
              <c:strCache>
                <c:ptCount val="48"/>
                <c:pt idx="0">
                  <c:v>J 19</c:v>
                </c:pt>
                <c:pt idx="1">
                  <c:v>F</c:v>
                </c:pt>
                <c:pt idx="2">
                  <c:v>M</c:v>
                </c:pt>
                <c:pt idx="3">
                  <c:v>J </c:v>
                </c:pt>
                <c:pt idx="4">
                  <c:v>J</c:v>
                </c:pt>
                <c:pt idx="5">
                  <c:v>Հ</c:v>
                </c:pt>
                <c:pt idx="6">
                  <c:v>Հ</c:v>
                </c:pt>
                <c:pt idx="7">
                  <c:v>A</c:v>
                </c:pt>
                <c:pt idx="8">
                  <c:v>S</c:v>
                </c:pt>
                <c:pt idx="9">
                  <c:v>O</c:v>
                </c:pt>
                <c:pt idx="10">
                  <c:v>N</c:v>
                </c:pt>
                <c:pt idx="11">
                  <c:v>D</c:v>
                </c:pt>
                <c:pt idx="12">
                  <c:v>J 20</c:v>
                </c:pt>
                <c:pt idx="13">
                  <c:v>F</c:v>
                </c:pt>
                <c:pt idx="14">
                  <c:v>M</c:v>
                </c:pt>
                <c:pt idx="15">
                  <c:v>J </c:v>
                </c:pt>
                <c:pt idx="16">
                  <c:v>J</c:v>
                </c:pt>
                <c:pt idx="17">
                  <c:v>Հ</c:v>
                </c:pt>
                <c:pt idx="18">
                  <c:v>Հ</c:v>
                </c:pt>
                <c:pt idx="19">
                  <c:v>A</c:v>
                </c:pt>
                <c:pt idx="20">
                  <c:v>S</c:v>
                </c:pt>
                <c:pt idx="21">
                  <c:v>O</c:v>
                </c:pt>
                <c:pt idx="22">
                  <c:v>N</c:v>
                </c:pt>
                <c:pt idx="23">
                  <c:v>D</c:v>
                </c:pt>
                <c:pt idx="24">
                  <c:v>J 21</c:v>
                </c:pt>
                <c:pt idx="25">
                  <c:v>F</c:v>
                </c:pt>
                <c:pt idx="26">
                  <c:v>M</c:v>
                </c:pt>
                <c:pt idx="27">
                  <c:v>J </c:v>
                </c:pt>
                <c:pt idx="28">
                  <c:v>J</c:v>
                </c:pt>
                <c:pt idx="29">
                  <c:v>Հ</c:v>
                </c:pt>
                <c:pt idx="30">
                  <c:v>Հ</c:v>
                </c:pt>
                <c:pt idx="31">
                  <c:v>A</c:v>
                </c:pt>
                <c:pt idx="32">
                  <c:v>S</c:v>
                </c:pt>
                <c:pt idx="33">
                  <c:v>O</c:v>
                </c:pt>
                <c:pt idx="34">
                  <c:v>N</c:v>
                </c:pt>
                <c:pt idx="35">
                  <c:v>D</c:v>
                </c:pt>
                <c:pt idx="36">
                  <c:v>J 22</c:v>
                </c:pt>
                <c:pt idx="37">
                  <c:v>F</c:v>
                </c:pt>
                <c:pt idx="38">
                  <c:v>M</c:v>
                </c:pt>
                <c:pt idx="39">
                  <c:v>J </c:v>
                </c:pt>
                <c:pt idx="40">
                  <c:v>J</c:v>
                </c:pt>
                <c:pt idx="41">
                  <c:v>Հ</c:v>
                </c:pt>
                <c:pt idx="42">
                  <c:v>Հ</c:v>
                </c:pt>
                <c:pt idx="43">
                  <c:v>A</c:v>
                </c:pt>
                <c:pt idx="44">
                  <c:v>S</c:v>
                </c:pt>
                <c:pt idx="45">
                  <c:v>O</c:v>
                </c:pt>
                <c:pt idx="46">
                  <c:v>N</c:v>
                </c:pt>
                <c:pt idx="47">
                  <c:v>D</c:v>
                </c:pt>
              </c:strCache>
            </c:strRef>
          </c:cat>
          <c:val>
            <c:numRef>
              <c:f>'Chart 48'!$B$2:$B$49</c:f>
              <c:numCache>
                <c:formatCode>0.0%</c:formatCode>
                <c:ptCount val="48"/>
                <c:pt idx="0">
                  <c:v>0.17631109401217926</c:v>
                </c:pt>
                <c:pt idx="1">
                  <c:v>0.18551582763697355</c:v>
                </c:pt>
                <c:pt idx="2">
                  <c:v>0.15216211512489181</c:v>
                </c:pt>
                <c:pt idx="3">
                  <c:v>0.14763264185720332</c:v>
                </c:pt>
                <c:pt idx="4">
                  <c:v>0.13626750447010891</c:v>
                </c:pt>
                <c:pt idx="5">
                  <c:v>0.12992243281391794</c:v>
                </c:pt>
                <c:pt idx="6">
                  <c:v>0.12047712782124137</c:v>
                </c:pt>
                <c:pt idx="7">
                  <c:v>0.13384529891527477</c:v>
                </c:pt>
                <c:pt idx="8">
                  <c:v>0.14643905018796416</c:v>
                </c:pt>
                <c:pt idx="9">
                  <c:v>0.14924512508112911</c:v>
                </c:pt>
                <c:pt idx="10">
                  <c:v>0.14421940195011332</c:v>
                </c:pt>
                <c:pt idx="11">
                  <c:v>0.16725402730479927</c:v>
                </c:pt>
                <c:pt idx="12" formatCode="0%">
                  <c:v>0.15920548571956231</c:v>
                </c:pt>
                <c:pt idx="13" formatCode="0%">
                  <c:v>0.15668868279310885</c:v>
                </c:pt>
                <c:pt idx="14" formatCode="0%">
                  <c:v>0.20143997391377283</c:v>
                </c:pt>
                <c:pt idx="15" formatCode="0%">
                  <c:v>0.1642895774477256</c:v>
                </c:pt>
                <c:pt idx="16" formatCode="0%">
                  <c:v>0.16870212493745057</c:v>
                </c:pt>
                <c:pt idx="17">
                  <c:v>0.17750269265622023</c:v>
                </c:pt>
                <c:pt idx="18">
                  <c:v>0.19661263593476222</c:v>
                </c:pt>
                <c:pt idx="19">
                  <c:v>0.18946255672270801</c:v>
                </c:pt>
                <c:pt idx="20">
                  <c:v>0.18333466071861701</c:v>
                </c:pt>
                <c:pt idx="21">
                  <c:v>0.17704572530604501</c:v>
                </c:pt>
                <c:pt idx="22">
                  <c:v>0.16441573303977</c:v>
                </c:pt>
                <c:pt idx="23">
                  <c:v>0.14988665296729001</c:v>
                </c:pt>
                <c:pt idx="24">
                  <c:v>0.12712917030841681</c:v>
                </c:pt>
                <c:pt idx="25">
                  <c:v>0.11024518895792951</c:v>
                </c:pt>
                <c:pt idx="26">
                  <c:v>8.1580350429958773E-2</c:v>
                </c:pt>
                <c:pt idx="27">
                  <c:v>0.10069265316889869</c:v>
                </c:pt>
                <c:pt idx="28">
                  <c:v>6.4436206671168603E-2</c:v>
                </c:pt>
                <c:pt idx="29">
                  <c:v>2.1278531236733299E-2</c:v>
                </c:pt>
                <c:pt idx="30">
                  <c:v>-1.37231516235569E-2</c:v>
                </c:pt>
                <c:pt idx="31">
                  <c:v>-1.7647580919890399E-2</c:v>
                </c:pt>
                <c:pt idx="32">
                  <c:v>-3.2509562679674003E-2</c:v>
                </c:pt>
                <c:pt idx="33">
                  <c:v>-4.4245878020306197E-2</c:v>
                </c:pt>
                <c:pt idx="34">
                  <c:v>-3.0200448650113301E-2</c:v>
                </c:pt>
                <c:pt idx="35">
                  <c:v>-4.1174221326558999E-2</c:v>
                </c:pt>
                <c:pt idx="36">
                  <c:v>-1.23014848523798E-2</c:v>
                </c:pt>
                <c:pt idx="37">
                  <c:v>-3.3696795064699402E-3</c:v>
                </c:pt>
                <c:pt idx="38">
                  <c:v>-4.2485741103548899E-3</c:v>
                </c:pt>
                <c:pt idx="39">
                  <c:v>1.03655428186499E-2</c:v>
                </c:pt>
                <c:pt idx="40">
                  <c:v>1.7000645627296598E-2</c:v>
                </c:pt>
                <c:pt idx="41">
                  <c:v>1.4011130108932301E-2</c:v>
                </c:pt>
                <c:pt idx="42">
                  <c:v>3.06724284790948E-2</c:v>
                </c:pt>
                <c:pt idx="43">
                  <c:v>2.5485340286943901E-2</c:v>
                </c:pt>
                <c:pt idx="44">
                  <c:v>3.6052217861358399E-2</c:v>
                </c:pt>
                <c:pt idx="45">
                  <c:v>3.7024499103715698E-2</c:v>
                </c:pt>
                <c:pt idx="46">
                  <c:v>4.7664962359553302E-2</c:v>
                </c:pt>
                <c:pt idx="47">
                  <c:v>6.0012643863650371E-2</c:v>
                </c:pt>
              </c:numCache>
            </c:numRef>
          </c:val>
          <c:smooth val="0"/>
          <c:extLst xmlns:c16r2="http://schemas.microsoft.com/office/drawing/2015/06/chart">
            <c:ext xmlns:c16="http://schemas.microsoft.com/office/drawing/2014/chart" uri="{C3380CC4-5D6E-409C-BE32-E72D297353CC}">
              <c16:uniqueId val="{00000000-476D-49E7-9F8C-1B7E7ED1C4ED}"/>
            </c:ext>
          </c:extLst>
        </c:ser>
        <c:ser>
          <c:idx val="1"/>
          <c:order val="1"/>
          <c:tx>
            <c:strRef>
              <c:f>'Chart 48'!$C$1</c:f>
              <c:strCache>
                <c:ptCount val="1"/>
                <c:pt idx="0">
                  <c:v>Loans to households</c:v>
                </c:pt>
              </c:strCache>
            </c:strRef>
          </c:tx>
          <c:spPr>
            <a:ln w="19050" cap="rnd">
              <a:solidFill>
                <a:srgbClr val="C00000"/>
              </a:solidFill>
              <a:prstDash val="lgDash"/>
              <a:round/>
            </a:ln>
            <a:effectLst/>
          </c:spPr>
          <c:marker>
            <c:symbol val="none"/>
          </c:marker>
          <c:cat>
            <c:strRef>
              <c:f>'Chart 48'!$A$2:$A$49</c:f>
              <c:strCache>
                <c:ptCount val="48"/>
                <c:pt idx="0">
                  <c:v>J 19</c:v>
                </c:pt>
                <c:pt idx="1">
                  <c:v>F</c:v>
                </c:pt>
                <c:pt idx="2">
                  <c:v>M</c:v>
                </c:pt>
                <c:pt idx="3">
                  <c:v>J </c:v>
                </c:pt>
                <c:pt idx="4">
                  <c:v>J</c:v>
                </c:pt>
                <c:pt idx="5">
                  <c:v>Հ</c:v>
                </c:pt>
                <c:pt idx="6">
                  <c:v>Հ</c:v>
                </c:pt>
                <c:pt idx="7">
                  <c:v>A</c:v>
                </c:pt>
                <c:pt idx="8">
                  <c:v>S</c:v>
                </c:pt>
                <c:pt idx="9">
                  <c:v>O</c:v>
                </c:pt>
                <c:pt idx="10">
                  <c:v>N</c:v>
                </c:pt>
                <c:pt idx="11">
                  <c:v>D</c:v>
                </c:pt>
                <c:pt idx="12">
                  <c:v>J 20</c:v>
                </c:pt>
                <c:pt idx="13">
                  <c:v>F</c:v>
                </c:pt>
                <c:pt idx="14">
                  <c:v>M</c:v>
                </c:pt>
                <c:pt idx="15">
                  <c:v>J </c:v>
                </c:pt>
                <c:pt idx="16">
                  <c:v>J</c:v>
                </c:pt>
                <c:pt idx="17">
                  <c:v>Հ</c:v>
                </c:pt>
                <c:pt idx="18">
                  <c:v>Հ</c:v>
                </c:pt>
                <c:pt idx="19">
                  <c:v>A</c:v>
                </c:pt>
                <c:pt idx="20">
                  <c:v>S</c:v>
                </c:pt>
                <c:pt idx="21">
                  <c:v>O</c:v>
                </c:pt>
                <c:pt idx="22">
                  <c:v>N</c:v>
                </c:pt>
                <c:pt idx="23">
                  <c:v>D</c:v>
                </c:pt>
                <c:pt idx="24">
                  <c:v>J 21</c:v>
                </c:pt>
                <c:pt idx="25">
                  <c:v>F</c:v>
                </c:pt>
                <c:pt idx="26">
                  <c:v>M</c:v>
                </c:pt>
                <c:pt idx="27">
                  <c:v>J </c:v>
                </c:pt>
                <c:pt idx="28">
                  <c:v>J</c:v>
                </c:pt>
                <c:pt idx="29">
                  <c:v>Հ</c:v>
                </c:pt>
                <c:pt idx="30">
                  <c:v>Հ</c:v>
                </c:pt>
                <c:pt idx="31">
                  <c:v>A</c:v>
                </c:pt>
                <c:pt idx="32">
                  <c:v>S</c:v>
                </c:pt>
                <c:pt idx="33">
                  <c:v>O</c:v>
                </c:pt>
                <c:pt idx="34">
                  <c:v>N</c:v>
                </c:pt>
                <c:pt idx="35">
                  <c:v>D</c:v>
                </c:pt>
                <c:pt idx="36">
                  <c:v>J 22</c:v>
                </c:pt>
                <c:pt idx="37">
                  <c:v>F</c:v>
                </c:pt>
                <c:pt idx="38">
                  <c:v>M</c:v>
                </c:pt>
                <c:pt idx="39">
                  <c:v>J </c:v>
                </c:pt>
                <c:pt idx="40">
                  <c:v>J</c:v>
                </c:pt>
                <c:pt idx="41">
                  <c:v>Հ</c:v>
                </c:pt>
                <c:pt idx="42">
                  <c:v>Հ</c:v>
                </c:pt>
                <c:pt idx="43">
                  <c:v>A</c:v>
                </c:pt>
                <c:pt idx="44">
                  <c:v>S</c:v>
                </c:pt>
                <c:pt idx="45">
                  <c:v>O</c:v>
                </c:pt>
                <c:pt idx="46">
                  <c:v>N</c:v>
                </c:pt>
                <c:pt idx="47">
                  <c:v>D</c:v>
                </c:pt>
              </c:strCache>
            </c:strRef>
          </c:cat>
          <c:val>
            <c:numRef>
              <c:f>'Chart 48'!$C$2:$C$49</c:f>
              <c:numCache>
                <c:formatCode>0.0%</c:formatCode>
                <c:ptCount val="48"/>
                <c:pt idx="0">
                  <c:v>0.25638063164424096</c:v>
                </c:pt>
                <c:pt idx="1">
                  <c:v>0.26873757263275233</c:v>
                </c:pt>
                <c:pt idx="2">
                  <c:v>0.26894390993438844</c:v>
                </c:pt>
                <c:pt idx="3">
                  <c:v>0.29045841784402437</c:v>
                </c:pt>
                <c:pt idx="4">
                  <c:v>0.28207571911614515</c:v>
                </c:pt>
                <c:pt idx="5">
                  <c:v>0.29084312372459897</c:v>
                </c:pt>
                <c:pt idx="6">
                  <c:v>0.26431420126429184</c:v>
                </c:pt>
                <c:pt idx="7">
                  <c:v>0.27969192426912737</c:v>
                </c:pt>
                <c:pt idx="8">
                  <c:v>0.29378525911602127</c:v>
                </c:pt>
                <c:pt idx="9">
                  <c:v>0.29882138311057149</c:v>
                </c:pt>
                <c:pt idx="10">
                  <c:v>0.27573532922152966</c:v>
                </c:pt>
                <c:pt idx="11">
                  <c:v>0.27728777223220669</c:v>
                </c:pt>
                <c:pt idx="12" formatCode="0%">
                  <c:v>0.28487051768373695</c:v>
                </c:pt>
                <c:pt idx="13" formatCode="0%">
                  <c:v>0.27932238158944322</c:v>
                </c:pt>
                <c:pt idx="14" formatCode="0%">
                  <c:v>0.29621671098635916</c:v>
                </c:pt>
                <c:pt idx="15" formatCode="0%">
                  <c:v>0.24780084772962074</c:v>
                </c:pt>
                <c:pt idx="16" formatCode="0%">
                  <c:v>0.24282040176265762</c:v>
                </c:pt>
                <c:pt idx="17">
                  <c:v>0.22817109471053953</c:v>
                </c:pt>
                <c:pt idx="18">
                  <c:v>0.21606012670666619</c:v>
                </c:pt>
                <c:pt idx="19">
                  <c:v>0.20487076648682212</c:v>
                </c:pt>
                <c:pt idx="20">
                  <c:v>0.18417434927360765</c:v>
                </c:pt>
                <c:pt idx="21">
                  <c:v>0.14200497027474279</c:v>
                </c:pt>
                <c:pt idx="22">
                  <c:v>0.10566147062027453</c:v>
                </c:pt>
                <c:pt idx="23">
                  <c:v>8.353396555148751E-2</c:v>
                </c:pt>
                <c:pt idx="24">
                  <c:v>4.0855875687571874E-2</c:v>
                </c:pt>
                <c:pt idx="25">
                  <c:v>2.7499172081748124E-2</c:v>
                </c:pt>
                <c:pt idx="26">
                  <c:v>4.5988254779840698E-3</c:v>
                </c:pt>
                <c:pt idx="27">
                  <c:v>7.5671881665866358E-3</c:v>
                </c:pt>
                <c:pt idx="28">
                  <c:v>-1.3223695764764343E-2</c:v>
                </c:pt>
                <c:pt idx="29">
                  <c:v>-3.5032789040166823E-2</c:v>
                </c:pt>
                <c:pt idx="30">
                  <c:v>-5.3495896820790478E-2</c:v>
                </c:pt>
                <c:pt idx="31">
                  <c:v>-5.805116978686764E-2</c:v>
                </c:pt>
                <c:pt idx="32">
                  <c:v>-5.7641770688276694E-2</c:v>
                </c:pt>
                <c:pt idx="33">
                  <c:v>-4.5611277403000194E-2</c:v>
                </c:pt>
                <c:pt idx="34">
                  <c:v>-1.2431319819834585E-2</c:v>
                </c:pt>
                <c:pt idx="35">
                  <c:v>-2.7236500947157571E-3</c:v>
                </c:pt>
                <c:pt idx="36">
                  <c:v>3.4625285111275161E-2</c:v>
                </c:pt>
                <c:pt idx="37">
                  <c:v>2.4122444975211765E-2</c:v>
                </c:pt>
                <c:pt idx="38">
                  <c:v>4.0926399579980677E-2</c:v>
                </c:pt>
                <c:pt idx="39">
                  <c:v>5.7857935114621784E-2</c:v>
                </c:pt>
                <c:pt idx="40">
                  <c:v>7.4757059379290558E-2</c:v>
                </c:pt>
                <c:pt idx="41">
                  <c:v>8.3059145311325855E-2</c:v>
                </c:pt>
                <c:pt idx="42">
                  <c:v>0.10741417391305363</c:v>
                </c:pt>
                <c:pt idx="43">
                  <c:v>0.11908027090129369</c:v>
                </c:pt>
                <c:pt idx="44">
                  <c:v>0.12685587689039024</c:v>
                </c:pt>
                <c:pt idx="45">
                  <c:v>0.13115654538781008</c:v>
                </c:pt>
                <c:pt idx="46">
                  <c:v>0.15985079980938011</c:v>
                </c:pt>
                <c:pt idx="47">
                  <c:v>0.15913197038837312</c:v>
                </c:pt>
              </c:numCache>
            </c:numRef>
          </c:val>
          <c:smooth val="0"/>
          <c:extLst xmlns:c16r2="http://schemas.microsoft.com/office/drawing/2015/06/chart">
            <c:ext xmlns:c16="http://schemas.microsoft.com/office/drawing/2014/chart" uri="{C3380CC4-5D6E-409C-BE32-E72D297353CC}">
              <c16:uniqueId val="{00000001-476D-49E7-9F8C-1B7E7ED1C4ED}"/>
            </c:ext>
          </c:extLst>
        </c:ser>
        <c:ser>
          <c:idx val="2"/>
          <c:order val="2"/>
          <c:tx>
            <c:strRef>
              <c:f>'Chart 48'!$D$1</c:f>
              <c:strCache>
                <c:ptCount val="1"/>
                <c:pt idx="0">
                  <c:v>Loans to businesses</c:v>
                </c:pt>
              </c:strCache>
            </c:strRef>
          </c:tx>
          <c:spPr>
            <a:ln w="19050" cap="rnd" cmpd="thickThin">
              <a:solidFill>
                <a:srgbClr val="0070C0"/>
              </a:solidFill>
              <a:prstDash val="lgDash"/>
              <a:round/>
            </a:ln>
            <a:effectLst/>
          </c:spPr>
          <c:marker>
            <c:symbol val="none"/>
          </c:marker>
          <c:cat>
            <c:strRef>
              <c:f>'Chart 48'!$A$2:$A$49</c:f>
              <c:strCache>
                <c:ptCount val="48"/>
                <c:pt idx="0">
                  <c:v>J 19</c:v>
                </c:pt>
                <c:pt idx="1">
                  <c:v>F</c:v>
                </c:pt>
                <c:pt idx="2">
                  <c:v>M</c:v>
                </c:pt>
                <c:pt idx="3">
                  <c:v>J </c:v>
                </c:pt>
                <c:pt idx="4">
                  <c:v>J</c:v>
                </c:pt>
                <c:pt idx="5">
                  <c:v>Հ</c:v>
                </c:pt>
                <c:pt idx="6">
                  <c:v>Հ</c:v>
                </c:pt>
                <c:pt idx="7">
                  <c:v>A</c:v>
                </c:pt>
                <c:pt idx="8">
                  <c:v>S</c:v>
                </c:pt>
                <c:pt idx="9">
                  <c:v>O</c:v>
                </c:pt>
                <c:pt idx="10">
                  <c:v>N</c:v>
                </c:pt>
                <c:pt idx="11">
                  <c:v>D</c:v>
                </c:pt>
                <c:pt idx="12">
                  <c:v>J 20</c:v>
                </c:pt>
                <c:pt idx="13">
                  <c:v>F</c:v>
                </c:pt>
                <c:pt idx="14">
                  <c:v>M</c:v>
                </c:pt>
                <c:pt idx="15">
                  <c:v>J </c:v>
                </c:pt>
                <c:pt idx="16">
                  <c:v>J</c:v>
                </c:pt>
                <c:pt idx="17">
                  <c:v>Հ</c:v>
                </c:pt>
                <c:pt idx="18">
                  <c:v>Հ</c:v>
                </c:pt>
                <c:pt idx="19">
                  <c:v>A</c:v>
                </c:pt>
                <c:pt idx="20">
                  <c:v>S</c:v>
                </c:pt>
                <c:pt idx="21">
                  <c:v>O</c:v>
                </c:pt>
                <c:pt idx="22">
                  <c:v>N</c:v>
                </c:pt>
                <c:pt idx="23">
                  <c:v>D</c:v>
                </c:pt>
                <c:pt idx="24">
                  <c:v>J 21</c:v>
                </c:pt>
                <c:pt idx="25">
                  <c:v>F</c:v>
                </c:pt>
                <c:pt idx="26">
                  <c:v>M</c:v>
                </c:pt>
                <c:pt idx="27">
                  <c:v>J </c:v>
                </c:pt>
                <c:pt idx="28">
                  <c:v>J</c:v>
                </c:pt>
                <c:pt idx="29">
                  <c:v>Հ</c:v>
                </c:pt>
                <c:pt idx="30">
                  <c:v>Հ</c:v>
                </c:pt>
                <c:pt idx="31">
                  <c:v>A</c:v>
                </c:pt>
                <c:pt idx="32">
                  <c:v>S</c:v>
                </c:pt>
                <c:pt idx="33">
                  <c:v>O</c:v>
                </c:pt>
                <c:pt idx="34">
                  <c:v>N</c:v>
                </c:pt>
                <c:pt idx="35">
                  <c:v>D</c:v>
                </c:pt>
                <c:pt idx="36">
                  <c:v>J 22</c:v>
                </c:pt>
                <c:pt idx="37">
                  <c:v>F</c:v>
                </c:pt>
                <c:pt idx="38">
                  <c:v>M</c:v>
                </c:pt>
                <c:pt idx="39">
                  <c:v>J </c:v>
                </c:pt>
                <c:pt idx="40">
                  <c:v>J</c:v>
                </c:pt>
                <c:pt idx="41">
                  <c:v>Հ</c:v>
                </c:pt>
                <c:pt idx="42">
                  <c:v>Հ</c:v>
                </c:pt>
                <c:pt idx="43">
                  <c:v>A</c:v>
                </c:pt>
                <c:pt idx="44">
                  <c:v>S</c:v>
                </c:pt>
                <c:pt idx="45">
                  <c:v>O</c:v>
                </c:pt>
                <c:pt idx="46">
                  <c:v>N</c:v>
                </c:pt>
                <c:pt idx="47">
                  <c:v>D</c:v>
                </c:pt>
              </c:strCache>
            </c:strRef>
          </c:cat>
          <c:val>
            <c:numRef>
              <c:f>'Chart 48'!$D$2:$D$49</c:f>
              <c:numCache>
                <c:formatCode>0.0%</c:formatCode>
                <c:ptCount val="48"/>
                <c:pt idx="0">
                  <c:v>0.12297336852889829</c:v>
                </c:pt>
                <c:pt idx="1">
                  <c:v>0.13055734200502567</c:v>
                </c:pt>
                <c:pt idx="2">
                  <c:v>7.6339410729550528E-2</c:v>
                </c:pt>
                <c:pt idx="3">
                  <c:v>5.5155596746417679E-2</c:v>
                </c:pt>
                <c:pt idx="4">
                  <c:v>4.2170919328460954E-2</c:v>
                </c:pt>
                <c:pt idx="5">
                  <c:v>2.562982381529233E-2</c:v>
                </c:pt>
                <c:pt idx="6">
                  <c:v>2.3042411070256508E-2</c:v>
                </c:pt>
                <c:pt idx="7">
                  <c:v>3.497278146260463E-2</c:v>
                </c:pt>
                <c:pt idx="8">
                  <c:v>4.5760369409439283E-2</c:v>
                </c:pt>
                <c:pt idx="9">
                  <c:v>4.5089366619339266E-2</c:v>
                </c:pt>
                <c:pt idx="10">
                  <c:v>5.0510887931999093E-2</c:v>
                </c:pt>
                <c:pt idx="11">
                  <c:v>8.5335998413488712E-2</c:v>
                </c:pt>
                <c:pt idx="12" formatCode="0%">
                  <c:v>6.5549962834713149E-2</c:v>
                </c:pt>
                <c:pt idx="13" formatCode="0%">
                  <c:v>6.5804778961594312E-2</c:v>
                </c:pt>
                <c:pt idx="14" formatCode="0%">
                  <c:v>0.12889304020776371</c:v>
                </c:pt>
                <c:pt idx="15" formatCode="0%">
                  <c:v>9.8159360122692441E-2</c:v>
                </c:pt>
                <c:pt idx="16" formatCode="0%">
                  <c:v>0.10985951747677314</c:v>
                </c:pt>
                <c:pt idx="17">
                  <c:v>0.13617304754841286</c:v>
                </c:pt>
                <c:pt idx="18">
                  <c:v>0.18033213210172327</c:v>
                </c:pt>
                <c:pt idx="19">
                  <c:v>0.1765471558543259</c:v>
                </c:pt>
                <c:pt idx="20">
                  <c:v>0.18262484305460158</c:v>
                </c:pt>
                <c:pt idx="21">
                  <c:v>0.20736997597926687</c:v>
                </c:pt>
                <c:pt idx="22">
                  <c:v>0.21525509636629425</c:v>
                </c:pt>
                <c:pt idx="23">
                  <c:v>0.20802151734675989</c:v>
                </c:pt>
                <c:pt idx="24">
                  <c:v>0.20466115045535838</c:v>
                </c:pt>
                <c:pt idx="25">
                  <c:v>0.18385345344304449</c:v>
                </c:pt>
                <c:pt idx="26">
                  <c:v>0.14923982778157652</c:v>
                </c:pt>
                <c:pt idx="27">
                  <c:v>0.18448478179680006</c:v>
                </c:pt>
                <c:pt idx="28">
                  <c:v>0.13347668619627973</c:v>
                </c:pt>
                <c:pt idx="29">
                  <c:v>7.093028206477614E-2</c:v>
                </c:pt>
                <c:pt idx="30">
                  <c:v>2.0580523710523657E-2</c:v>
                </c:pt>
                <c:pt idx="31">
                  <c:v>1.7034630422381847E-2</c:v>
                </c:pt>
                <c:pt idx="32">
                  <c:v>-1.1236605491697471E-2</c:v>
                </c:pt>
                <c:pt idx="33">
                  <c:v>-4.3128232846963876E-2</c:v>
                </c:pt>
                <c:pt idx="34">
                  <c:v>-4.4189284866145595E-2</c:v>
                </c:pt>
                <c:pt idx="35">
                  <c:v>-7.1391044432527639E-2</c:v>
                </c:pt>
                <c:pt idx="36">
                  <c:v>-4.8739175806583157E-2</c:v>
                </c:pt>
                <c:pt idx="37">
                  <c:v>-2.4595833842312786E-2</c:v>
                </c:pt>
                <c:pt idx="38">
                  <c:v>-3.8955970410713303E-2</c:v>
                </c:pt>
                <c:pt idx="39">
                  <c:v>-2.5984367707343359E-2</c:v>
                </c:pt>
                <c:pt idx="40">
                  <c:v>-2.769994872982362E-2</c:v>
                </c:pt>
                <c:pt idx="41">
                  <c:v>-4.0847052274765594E-2</c:v>
                </c:pt>
                <c:pt idx="42">
                  <c:v>-3.0712532328629472E-2</c:v>
                </c:pt>
                <c:pt idx="43">
                  <c:v>-4.8924561933461286E-2</c:v>
                </c:pt>
                <c:pt idx="44">
                  <c:v>-3.720058006269733E-2</c:v>
                </c:pt>
                <c:pt idx="45">
                  <c:v>-3.9827169718970046E-2</c:v>
                </c:pt>
                <c:pt idx="46">
                  <c:v>-4.3588404467516106E-2</c:v>
                </c:pt>
                <c:pt idx="47">
                  <c:v>-2.3641411759771414E-2</c:v>
                </c:pt>
              </c:numCache>
            </c:numRef>
          </c:val>
          <c:smooth val="0"/>
          <c:extLst xmlns:c16r2="http://schemas.microsoft.com/office/drawing/2015/06/chart">
            <c:ext xmlns:c16="http://schemas.microsoft.com/office/drawing/2014/chart" uri="{C3380CC4-5D6E-409C-BE32-E72D297353CC}">
              <c16:uniqueId val="{00000002-476D-49E7-9F8C-1B7E7ED1C4ED}"/>
            </c:ext>
          </c:extLst>
        </c:ser>
        <c:dLbls>
          <c:showLegendKey val="0"/>
          <c:showVal val="0"/>
          <c:showCatName val="0"/>
          <c:showSerName val="0"/>
          <c:showPercent val="0"/>
          <c:showBubbleSize val="0"/>
        </c:dLbls>
        <c:smooth val="0"/>
        <c:axId val="488314488"/>
        <c:axId val="488309000"/>
      </c:lineChart>
      <c:catAx>
        <c:axId val="48831448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8309000"/>
        <c:crosses val="autoZero"/>
        <c:auto val="1"/>
        <c:lblAlgn val="ctr"/>
        <c:lblOffset val="100"/>
        <c:noMultiLvlLbl val="1"/>
      </c:catAx>
      <c:valAx>
        <c:axId val="4883090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8314488"/>
        <c:crosses val="autoZero"/>
        <c:crossBetween val="between"/>
      </c:valAx>
      <c:spPr>
        <a:noFill/>
        <a:ln>
          <a:noFill/>
        </a:ln>
        <a:effectLst/>
      </c:spPr>
    </c:plotArea>
    <c:legend>
      <c:legendPos val="b"/>
      <c:layout>
        <c:manualLayout>
          <c:xMode val="edge"/>
          <c:yMode val="edge"/>
          <c:x val="6.3630952380952319E-3"/>
          <c:y val="0.79711555555555558"/>
          <c:w val="0.90663888888888888"/>
          <c:h val="0.16055111111111114"/>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82838890173783E-2"/>
          <c:y val="0.17532284538076903"/>
          <c:w val="0.82783767176332201"/>
          <c:h val="0.44920255001199605"/>
        </c:manualLayout>
      </c:layout>
      <c:lineChart>
        <c:grouping val="standard"/>
        <c:varyColors val="0"/>
        <c:ser>
          <c:idx val="1"/>
          <c:order val="0"/>
          <c:tx>
            <c:strRef>
              <c:f>'Chart 49'!$B$1</c:f>
              <c:strCache>
                <c:ptCount val="1"/>
                <c:pt idx="0">
                  <c:v>USD/AMD</c:v>
                </c:pt>
              </c:strCache>
            </c:strRef>
          </c:tx>
          <c:spPr>
            <a:ln w="28575" cap="rnd">
              <a:solidFill>
                <a:schemeClr val="accent2"/>
              </a:solidFill>
              <a:round/>
            </a:ln>
            <a:effectLst/>
          </c:spPr>
          <c:marker>
            <c:symbol val="none"/>
          </c:marker>
          <c:cat>
            <c:numRef>
              <c:f>'Chart 49'!$A$503:$A$756</c:f>
              <c:numCache>
                <c:formatCode>m/d/yyyy</c:formatCode>
                <c:ptCount val="254"/>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numCache>
            </c:numRef>
          </c:cat>
          <c:val>
            <c:numRef>
              <c:f>'Chart 49'!$B$503:$B$756</c:f>
              <c:numCache>
                <c:formatCode>General</c:formatCode>
                <c:ptCount val="254"/>
                <c:pt idx="0">
                  <c:v>481.59</c:v>
                </c:pt>
                <c:pt idx="1">
                  <c:v>482.19</c:v>
                </c:pt>
                <c:pt idx="2">
                  <c:v>482.55</c:v>
                </c:pt>
                <c:pt idx="3">
                  <c:v>482.79</c:v>
                </c:pt>
                <c:pt idx="4">
                  <c:v>482.96</c:v>
                </c:pt>
                <c:pt idx="5">
                  <c:v>482.32</c:v>
                </c:pt>
                <c:pt idx="6">
                  <c:v>481.49</c:v>
                </c:pt>
                <c:pt idx="7">
                  <c:v>480.83</c:v>
                </c:pt>
                <c:pt idx="8">
                  <c:v>480.88</c:v>
                </c:pt>
                <c:pt idx="9">
                  <c:v>481.49</c:v>
                </c:pt>
                <c:pt idx="10">
                  <c:v>481.52</c:v>
                </c:pt>
                <c:pt idx="11">
                  <c:v>481.65</c:v>
                </c:pt>
                <c:pt idx="12">
                  <c:v>481.66</c:v>
                </c:pt>
                <c:pt idx="13">
                  <c:v>482.12</c:v>
                </c:pt>
                <c:pt idx="14">
                  <c:v>481.63</c:v>
                </c:pt>
                <c:pt idx="15">
                  <c:v>482.26</c:v>
                </c:pt>
                <c:pt idx="16">
                  <c:v>482.47</c:v>
                </c:pt>
                <c:pt idx="17">
                  <c:v>482.57</c:v>
                </c:pt>
                <c:pt idx="18">
                  <c:v>482.78</c:v>
                </c:pt>
                <c:pt idx="19">
                  <c:v>483.38</c:v>
                </c:pt>
                <c:pt idx="20">
                  <c:v>482.52</c:v>
                </c:pt>
                <c:pt idx="21">
                  <c:v>482.3</c:v>
                </c:pt>
                <c:pt idx="22">
                  <c:v>481.63</c:v>
                </c:pt>
                <c:pt idx="23">
                  <c:v>481.26</c:v>
                </c:pt>
                <c:pt idx="24">
                  <c:v>480.29</c:v>
                </c:pt>
                <c:pt idx="25">
                  <c:v>479.11</c:v>
                </c:pt>
                <c:pt idx="26">
                  <c:v>479.04</c:v>
                </c:pt>
                <c:pt idx="27">
                  <c:v>478.94</c:v>
                </c:pt>
                <c:pt idx="28">
                  <c:v>478.87</c:v>
                </c:pt>
                <c:pt idx="29">
                  <c:v>479.29</c:v>
                </c:pt>
                <c:pt idx="30">
                  <c:v>479.13</c:v>
                </c:pt>
                <c:pt idx="31">
                  <c:v>478.38</c:v>
                </c:pt>
                <c:pt idx="32">
                  <c:v>479</c:v>
                </c:pt>
                <c:pt idx="33">
                  <c:v>478.7</c:v>
                </c:pt>
                <c:pt idx="34">
                  <c:v>478.43</c:v>
                </c:pt>
                <c:pt idx="35">
                  <c:v>478.78</c:v>
                </c:pt>
                <c:pt idx="36">
                  <c:v>479.78</c:v>
                </c:pt>
                <c:pt idx="37">
                  <c:v>482.12</c:v>
                </c:pt>
                <c:pt idx="38">
                  <c:v>483.92</c:v>
                </c:pt>
                <c:pt idx="39">
                  <c:v>484.86</c:v>
                </c:pt>
                <c:pt idx="40">
                  <c:v>489.36</c:v>
                </c:pt>
                <c:pt idx="41">
                  <c:v>496.48</c:v>
                </c:pt>
                <c:pt idx="42">
                  <c:v>503.08</c:v>
                </c:pt>
                <c:pt idx="43">
                  <c:v>510.18</c:v>
                </c:pt>
                <c:pt idx="44">
                  <c:v>512.41</c:v>
                </c:pt>
                <c:pt idx="45">
                  <c:v>516.01</c:v>
                </c:pt>
                <c:pt idx="46">
                  <c:v>518.28</c:v>
                </c:pt>
                <c:pt idx="47">
                  <c:v>514.97</c:v>
                </c:pt>
                <c:pt idx="48">
                  <c:v>507.94</c:v>
                </c:pt>
                <c:pt idx="49">
                  <c:v>499.04</c:v>
                </c:pt>
                <c:pt idx="50">
                  <c:v>490.49</c:v>
                </c:pt>
                <c:pt idx="51">
                  <c:v>488.6</c:v>
                </c:pt>
                <c:pt idx="52">
                  <c:v>488.77</c:v>
                </c:pt>
                <c:pt idx="53">
                  <c:v>488.86</c:v>
                </c:pt>
                <c:pt idx="54">
                  <c:v>489.15</c:v>
                </c:pt>
                <c:pt idx="55">
                  <c:v>489.81</c:v>
                </c:pt>
                <c:pt idx="56">
                  <c:v>490.3</c:v>
                </c:pt>
                <c:pt idx="57">
                  <c:v>490.37</c:v>
                </c:pt>
                <c:pt idx="58">
                  <c:v>490.4</c:v>
                </c:pt>
                <c:pt idx="59">
                  <c:v>487.77</c:v>
                </c:pt>
                <c:pt idx="60">
                  <c:v>485.91</c:v>
                </c:pt>
                <c:pt idx="61">
                  <c:v>484.78</c:v>
                </c:pt>
                <c:pt idx="62">
                  <c:v>483.15</c:v>
                </c:pt>
                <c:pt idx="63">
                  <c:v>481.59</c:v>
                </c:pt>
                <c:pt idx="64">
                  <c:v>479.38</c:v>
                </c:pt>
                <c:pt idx="65">
                  <c:v>476.92</c:v>
                </c:pt>
                <c:pt idx="66">
                  <c:v>475.69</c:v>
                </c:pt>
                <c:pt idx="67">
                  <c:v>474.84</c:v>
                </c:pt>
                <c:pt idx="68">
                  <c:v>473.13</c:v>
                </c:pt>
                <c:pt idx="69">
                  <c:v>472.43</c:v>
                </c:pt>
                <c:pt idx="70">
                  <c:v>471.51</c:v>
                </c:pt>
                <c:pt idx="71">
                  <c:v>471.44</c:v>
                </c:pt>
                <c:pt idx="72">
                  <c:v>471.35</c:v>
                </c:pt>
                <c:pt idx="73">
                  <c:v>470.83</c:v>
                </c:pt>
                <c:pt idx="74">
                  <c:v>469.21</c:v>
                </c:pt>
                <c:pt idx="75">
                  <c:v>467.77</c:v>
                </c:pt>
                <c:pt idx="76">
                  <c:v>467.28</c:v>
                </c:pt>
                <c:pt idx="77">
                  <c:v>466.52</c:v>
                </c:pt>
                <c:pt idx="78">
                  <c:v>463.14</c:v>
                </c:pt>
                <c:pt idx="79">
                  <c:v>459.98</c:v>
                </c:pt>
                <c:pt idx="80">
                  <c:v>456.67</c:v>
                </c:pt>
                <c:pt idx="81">
                  <c:v>453.26</c:v>
                </c:pt>
                <c:pt idx="82">
                  <c:v>449.65</c:v>
                </c:pt>
                <c:pt idx="83">
                  <c:v>450.79</c:v>
                </c:pt>
                <c:pt idx="84">
                  <c:v>454.63</c:v>
                </c:pt>
                <c:pt idx="85">
                  <c:v>464.49</c:v>
                </c:pt>
                <c:pt idx="86">
                  <c:v>474.38</c:v>
                </c:pt>
                <c:pt idx="87">
                  <c:v>472.64</c:v>
                </c:pt>
                <c:pt idx="88">
                  <c:v>466.87</c:v>
                </c:pt>
                <c:pt idx="89">
                  <c:v>460.13</c:v>
                </c:pt>
                <c:pt idx="90">
                  <c:v>455.94</c:v>
                </c:pt>
                <c:pt idx="91">
                  <c:v>454.99</c:v>
                </c:pt>
                <c:pt idx="92">
                  <c:v>454.86</c:v>
                </c:pt>
                <c:pt idx="93">
                  <c:v>457.49</c:v>
                </c:pt>
                <c:pt idx="94">
                  <c:v>459.4</c:v>
                </c:pt>
                <c:pt idx="95">
                  <c:v>458.98</c:v>
                </c:pt>
                <c:pt idx="96">
                  <c:v>455.73</c:v>
                </c:pt>
                <c:pt idx="97">
                  <c:v>452.7</c:v>
                </c:pt>
                <c:pt idx="98">
                  <c:v>450.71</c:v>
                </c:pt>
                <c:pt idx="99">
                  <c:v>447.17</c:v>
                </c:pt>
                <c:pt idx="100">
                  <c:v>448.18</c:v>
                </c:pt>
                <c:pt idx="101">
                  <c:v>449.56</c:v>
                </c:pt>
                <c:pt idx="102">
                  <c:v>447.99</c:v>
                </c:pt>
                <c:pt idx="103">
                  <c:v>445.64</c:v>
                </c:pt>
                <c:pt idx="104">
                  <c:v>443.26</c:v>
                </c:pt>
                <c:pt idx="105">
                  <c:v>440.15</c:v>
                </c:pt>
                <c:pt idx="106">
                  <c:v>437.62</c:v>
                </c:pt>
                <c:pt idx="107">
                  <c:v>433.87</c:v>
                </c:pt>
                <c:pt idx="108">
                  <c:v>430.79</c:v>
                </c:pt>
                <c:pt idx="109">
                  <c:v>426.85</c:v>
                </c:pt>
                <c:pt idx="110">
                  <c:v>421.95</c:v>
                </c:pt>
                <c:pt idx="111">
                  <c:v>418.64</c:v>
                </c:pt>
                <c:pt idx="112">
                  <c:v>419.63</c:v>
                </c:pt>
                <c:pt idx="113">
                  <c:v>424.42</c:v>
                </c:pt>
                <c:pt idx="114">
                  <c:v>427.53</c:v>
                </c:pt>
                <c:pt idx="115">
                  <c:v>425.3</c:v>
                </c:pt>
                <c:pt idx="116">
                  <c:v>421.03</c:v>
                </c:pt>
                <c:pt idx="117">
                  <c:v>417.01</c:v>
                </c:pt>
                <c:pt idx="118">
                  <c:v>412.62</c:v>
                </c:pt>
                <c:pt idx="119">
                  <c:v>410.82</c:v>
                </c:pt>
                <c:pt idx="120">
                  <c:v>408.56</c:v>
                </c:pt>
                <c:pt idx="121">
                  <c:v>409.64</c:v>
                </c:pt>
                <c:pt idx="122">
                  <c:v>408.39</c:v>
                </c:pt>
                <c:pt idx="123">
                  <c:v>408.31</c:v>
                </c:pt>
                <c:pt idx="124">
                  <c:v>407.21</c:v>
                </c:pt>
                <c:pt idx="125">
                  <c:v>407.95</c:v>
                </c:pt>
                <c:pt idx="126">
                  <c:v>407.52</c:v>
                </c:pt>
                <c:pt idx="127">
                  <c:v>408.2</c:v>
                </c:pt>
                <c:pt idx="128">
                  <c:v>409.38</c:v>
                </c:pt>
                <c:pt idx="129">
                  <c:v>410.67</c:v>
                </c:pt>
                <c:pt idx="130">
                  <c:v>410.96</c:v>
                </c:pt>
                <c:pt idx="131">
                  <c:v>411.04</c:v>
                </c:pt>
                <c:pt idx="132">
                  <c:v>411.84</c:v>
                </c:pt>
                <c:pt idx="133">
                  <c:v>412.63</c:v>
                </c:pt>
                <c:pt idx="134">
                  <c:v>413.42</c:v>
                </c:pt>
                <c:pt idx="135">
                  <c:v>415.05</c:v>
                </c:pt>
                <c:pt idx="136">
                  <c:v>415.35</c:v>
                </c:pt>
                <c:pt idx="137">
                  <c:v>415.6</c:v>
                </c:pt>
                <c:pt idx="138">
                  <c:v>414.84</c:v>
                </c:pt>
                <c:pt idx="139">
                  <c:v>413.1</c:v>
                </c:pt>
                <c:pt idx="140">
                  <c:v>411.32</c:v>
                </c:pt>
                <c:pt idx="141">
                  <c:v>409.43</c:v>
                </c:pt>
                <c:pt idx="142">
                  <c:v>407.85</c:v>
                </c:pt>
                <c:pt idx="143">
                  <c:v>406.69</c:v>
                </c:pt>
                <c:pt idx="144">
                  <c:v>407.71</c:v>
                </c:pt>
                <c:pt idx="145">
                  <c:v>407.53</c:v>
                </c:pt>
                <c:pt idx="146">
                  <c:v>406.97</c:v>
                </c:pt>
                <c:pt idx="147">
                  <c:v>406.42</c:v>
                </c:pt>
                <c:pt idx="148">
                  <c:v>405.95</c:v>
                </c:pt>
                <c:pt idx="149">
                  <c:v>406.14</c:v>
                </c:pt>
                <c:pt idx="150">
                  <c:v>406.61</c:v>
                </c:pt>
                <c:pt idx="151">
                  <c:v>406.28</c:v>
                </c:pt>
                <c:pt idx="152">
                  <c:v>405.78</c:v>
                </c:pt>
                <c:pt idx="153">
                  <c:v>406.09</c:v>
                </c:pt>
                <c:pt idx="154">
                  <c:v>405.91</c:v>
                </c:pt>
                <c:pt idx="155">
                  <c:v>406.19</c:v>
                </c:pt>
                <c:pt idx="156">
                  <c:v>406.09</c:v>
                </c:pt>
                <c:pt idx="157">
                  <c:v>405.96</c:v>
                </c:pt>
                <c:pt idx="158">
                  <c:v>405.79</c:v>
                </c:pt>
                <c:pt idx="159">
                  <c:v>405.15</c:v>
                </c:pt>
                <c:pt idx="160">
                  <c:v>405.46</c:v>
                </c:pt>
                <c:pt idx="161">
                  <c:v>404.93</c:v>
                </c:pt>
                <c:pt idx="162">
                  <c:v>404.87</c:v>
                </c:pt>
                <c:pt idx="163">
                  <c:v>404.94</c:v>
                </c:pt>
                <c:pt idx="164">
                  <c:v>404.82</c:v>
                </c:pt>
                <c:pt idx="165">
                  <c:v>405.12</c:v>
                </c:pt>
                <c:pt idx="166">
                  <c:v>404.77</c:v>
                </c:pt>
                <c:pt idx="167">
                  <c:v>404.56</c:v>
                </c:pt>
                <c:pt idx="168">
                  <c:v>404.74</c:v>
                </c:pt>
                <c:pt idx="169">
                  <c:v>404.59</c:v>
                </c:pt>
                <c:pt idx="170">
                  <c:v>404.74</c:v>
                </c:pt>
                <c:pt idx="171">
                  <c:v>404.8</c:v>
                </c:pt>
                <c:pt idx="172">
                  <c:v>404.9</c:v>
                </c:pt>
                <c:pt idx="173">
                  <c:v>405.11</c:v>
                </c:pt>
                <c:pt idx="174">
                  <c:v>405.32</c:v>
                </c:pt>
                <c:pt idx="175">
                  <c:v>405.47</c:v>
                </c:pt>
                <c:pt idx="176">
                  <c:v>405.71</c:v>
                </c:pt>
                <c:pt idx="177">
                  <c:v>406.73</c:v>
                </c:pt>
                <c:pt idx="178">
                  <c:v>411.14</c:v>
                </c:pt>
                <c:pt idx="179">
                  <c:v>415.97</c:v>
                </c:pt>
                <c:pt idx="180">
                  <c:v>418.3</c:v>
                </c:pt>
                <c:pt idx="181">
                  <c:v>417.92</c:v>
                </c:pt>
                <c:pt idx="182">
                  <c:v>418.04</c:v>
                </c:pt>
                <c:pt idx="183">
                  <c:v>416.27</c:v>
                </c:pt>
                <c:pt idx="184">
                  <c:v>413.06</c:v>
                </c:pt>
                <c:pt idx="185">
                  <c:v>409.82</c:v>
                </c:pt>
                <c:pt idx="186">
                  <c:v>408.04</c:v>
                </c:pt>
                <c:pt idx="187">
                  <c:v>405.93</c:v>
                </c:pt>
                <c:pt idx="188">
                  <c:v>405.65</c:v>
                </c:pt>
                <c:pt idx="189">
                  <c:v>406.22</c:v>
                </c:pt>
                <c:pt idx="190">
                  <c:v>406.49</c:v>
                </c:pt>
                <c:pt idx="191">
                  <c:v>405.7</c:v>
                </c:pt>
                <c:pt idx="192">
                  <c:v>405.46</c:v>
                </c:pt>
                <c:pt idx="193">
                  <c:v>404.56</c:v>
                </c:pt>
                <c:pt idx="194">
                  <c:v>404.3</c:v>
                </c:pt>
                <c:pt idx="195">
                  <c:v>404.02</c:v>
                </c:pt>
                <c:pt idx="196">
                  <c:v>403.73</c:v>
                </c:pt>
                <c:pt idx="197">
                  <c:v>403.91</c:v>
                </c:pt>
                <c:pt idx="198">
                  <c:v>403.94</c:v>
                </c:pt>
                <c:pt idx="199">
                  <c:v>404.13</c:v>
                </c:pt>
                <c:pt idx="200">
                  <c:v>403.96</c:v>
                </c:pt>
                <c:pt idx="201">
                  <c:v>403.99</c:v>
                </c:pt>
                <c:pt idx="202">
                  <c:v>403.59</c:v>
                </c:pt>
                <c:pt idx="203">
                  <c:v>403.01</c:v>
                </c:pt>
                <c:pt idx="204">
                  <c:v>402.33</c:v>
                </c:pt>
                <c:pt idx="205">
                  <c:v>400.91</c:v>
                </c:pt>
                <c:pt idx="206">
                  <c:v>399.38</c:v>
                </c:pt>
                <c:pt idx="207">
                  <c:v>396.7</c:v>
                </c:pt>
                <c:pt idx="208">
                  <c:v>395.53</c:v>
                </c:pt>
                <c:pt idx="209">
                  <c:v>395.4</c:v>
                </c:pt>
                <c:pt idx="210">
                  <c:v>395.19</c:v>
                </c:pt>
                <c:pt idx="211">
                  <c:v>395.37</c:v>
                </c:pt>
                <c:pt idx="212">
                  <c:v>395.34</c:v>
                </c:pt>
                <c:pt idx="213">
                  <c:v>395.52</c:v>
                </c:pt>
                <c:pt idx="214">
                  <c:v>395.94</c:v>
                </c:pt>
                <c:pt idx="215">
                  <c:v>396.21</c:v>
                </c:pt>
                <c:pt idx="216">
                  <c:v>394.66</c:v>
                </c:pt>
                <c:pt idx="217">
                  <c:v>395.27</c:v>
                </c:pt>
                <c:pt idx="218">
                  <c:v>396.12</c:v>
                </c:pt>
                <c:pt idx="219">
                  <c:v>395.93</c:v>
                </c:pt>
                <c:pt idx="220">
                  <c:v>395.83</c:v>
                </c:pt>
                <c:pt idx="221">
                  <c:v>395.15</c:v>
                </c:pt>
                <c:pt idx="222">
                  <c:v>395.53</c:v>
                </c:pt>
                <c:pt idx="223">
                  <c:v>395.19</c:v>
                </c:pt>
                <c:pt idx="224">
                  <c:v>395.18</c:v>
                </c:pt>
                <c:pt idx="225">
                  <c:v>394.79</c:v>
                </c:pt>
                <c:pt idx="226">
                  <c:v>394.93</c:v>
                </c:pt>
                <c:pt idx="227">
                  <c:v>395.29</c:v>
                </c:pt>
                <c:pt idx="228">
                  <c:v>395.05</c:v>
                </c:pt>
                <c:pt idx="229">
                  <c:v>395.92</c:v>
                </c:pt>
                <c:pt idx="230">
                  <c:v>395.12</c:v>
                </c:pt>
                <c:pt idx="231">
                  <c:v>394.87</c:v>
                </c:pt>
                <c:pt idx="232">
                  <c:v>395.35</c:v>
                </c:pt>
                <c:pt idx="233">
                  <c:v>395.2</c:v>
                </c:pt>
                <c:pt idx="234">
                  <c:v>395.91</c:v>
                </c:pt>
                <c:pt idx="235">
                  <c:v>395.59</c:v>
                </c:pt>
                <c:pt idx="236">
                  <c:v>395.72</c:v>
                </c:pt>
                <c:pt idx="237">
                  <c:v>395.15</c:v>
                </c:pt>
                <c:pt idx="238">
                  <c:v>395.3</c:v>
                </c:pt>
                <c:pt idx="239">
                  <c:v>395.53</c:v>
                </c:pt>
                <c:pt idx="240">
                  <c:v>395.07</c:v>
                </c:pt>
                <c:pt idx="241">
                  <c:v>394.13</c:v>
                </c:pt>
                <c:pt idx="242">
                  <c:v>394.26</c:v>
                </c:pt>
                <c:pt idx="243">
                  <c:v>394.45</c:v>
                </c:pt>
                <c:pt idx="244">
                  <c:v>394.29</c:v>
                </c:pt>
                <c:pt idx="245">
                  <c:v>393.73</c:v>
                </c:pt>
                <c:pt idx="246">
                  <c:v>393.97</c:v>
                </c:pt>
                <c:pt idx="247">
                  <c:v>394.07</c:v>
                </c:pt>
                <c:pt idx="248">
                  <c:v>393.81</c:v>
                </c:pt>
                <c:pt idx="249">
                  <c:v>394.49</c:v>
                </c:pt>
                <c:pt idx="250">
                  <c:v>393.6</c:v>
                </c:pt>
                <c:pt idx="251">
                  <c:v>393.27</c:v>
                </c:pt>
                <c:pt idx="252">
                  <c:v>393.41</c:v>
                </c:pt>
                <c:pt idx="253">
                  <c:v>393.57</c:v>
                </c:pt>
              </c:numCache>
            </c:numRef>
          </c:val>
          <c:smooth val="0"/>
          <c:extLst xmlns:c16r2="http://schemas.microsoft.com/office/drawing/2015/06/chart">
            <c:ext xmlns:c16="http://schemas.microsoft.com/office/drawing/2014/chart" uri="{C3380CC4-5D6E-409C-BE32-E72D297353CC}">
              <c16:uniqueId val="{00000000-6ED0-4450-80DC-872CC932E115}"/>
            </c:ext>
          </c:extLst>
        </c:ser>
        <c:ser>
          <c:idx val="2"/>
          <c:order val="1"/>
          <c:tx>
            <c:strRef>
              <c:f>'Chart 49'!$C$1</c:f>
              <c:strCache>
                <c:ptCount val="1"/>
                <c:pt idx="0">
                  <c:v>EUR/AMD</c:v>
                </c:pt>
              </c:strCache>
            </c:strRef>
          </c:tx>
          <c:spPr>
            <a:ln w="28575" cap="rnd">
              <a:solidFill>
                <a:schemeClr val="accent3"/>
              </a:solidFill>
              <a:round/>
            </a:ln>
            <a:effectLst/>
          </c:spPr>
          <c:marker>
            <c:symbol val="none"/>
          </c:marker>
          <c:cat>
            <c:numRef>
              <c:f>'Chart 49'!$A$503:$A$756</c:f>
              <c:numCache>
                <c:formatCode>m/d/yyyy</c:formatCode>
                <c:ptCount val="254"/>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numCache>
            </c:numRef>
          </c:cat>
          <c:val>
            <c:numRef>
              <c:f>'Chart 49'!$C$503:$C$756</c:f>
              <c:numCache>
                <c:formatCode>General</c:formatCode>
                <c:ptCount val="254"/>
                <c:pt idx="0">
                  <c:v>546.79999999999995</c:v>
                </c:pt>
                <c:pt idx="1">
                  <c:v>544.91999999999996</c:v>
                </c:pt>
                <c:pt idx="2">
                  <c:v>545.52</c:v>
                </c:pt>
                <c:pt idx="3">
                  <c:v>546.28</c:v>
                </c:pt>
                <c:pt idx="4">
                  <c:v>546.9</c:v>
                </c:pt>
                <c:pt idx="5">
                  <c:v>546.61</c:v>
                </c:pt>
                <c:pt idx="6">
                  <c:v>547.21</c:v>
                </c:pt>
                <c:pt idx="7">
                  <c:v>551.46</c:v>
                </c:pt>
                <c:pt idx="8">
                  <c:v>550.94000000000005</c:v>
                </c:pt>
                <c:pt idx="9">
                  <c:v>550.01</c:v>
                </c:pt>
                <c:pt idx="10">
                  <c:v>548.74</c:v>
                </c:pt>
                <c:pt idx="11">
                  <c:v>546.14</c:v>
                </c:pt>
                <c:pt idx="12">
                  <c:v>546.54</c:v>
                </c:pt>
                <c:pt idx="13">
                  <c:v>546.67999999999995</c:v>
                </c:pt>
                <c:pt idx="14">
                  <c:v>545.49</c:v>
                </c:pt>
                <c:pt idx="15">
                  <c:v>544.28</c:v>
                </c:pt>
                <c:pt idx="16">
                  <c:v>544.52</c:v>
                </c:pt>
                <c:pt idx="17">
                  <c:v>540.24</c:v>
                </c:pt>
                <c:pt idx="18">
                  <c:v>539.54999999999995</c:v>
                </c:pt>
                <c:pt idx="19">
                  <c:v>544.29</c:v>
                </c:pt>
                <c:pt idx="20">
                  <c:v>545.34</c:v>
                </c:pt>
                <c:pt idx="21">
                  <c:v>544.28</c:v>
                </c:pt>
                <c:pt idx="22">
                  <c:v>552.19000000000005</c:v>
                </c:pt>
                <c:pt idx="23">
                  <c:v>549.65</c:v>
                </c:pt>
                <c:pt idx="24">
                  <c:v>547.77</c:v>
                </c:pt>
                <c:pt idx="25">
                  <c:v>547.42999999999995</c:v>
                </c:pt>
                <c:pt idx="26">
                  <c:v>548.21</c:v>
                </c:pt>
                <c:pt idx="27">
                  <c:v>545.27</c:v>
                </c:pt>
                <c:pt idx="28">
                  <c:v>541.6</c:v>
                </c:pt>
                <c:pt idx="29">
                  <c:v>543.79999999999995</c:v>
                </c:pt>
                <c:pt idx="30">
                  <c:v>545.05999999999995</c:v>
                </c:pt>
                <c:pt idx="31">
                  <c:v>543.44000000000005</c:v>
                </c:pt>
                <c:pt idx="32">
                  <c:v>544.62</c:v>
                </c:pt>
                <c:pt idx="33">
                  <c:v>543.79999999999995</c:v>
                </c:pt>
                <c:pt idx="34">
                  <c:v>541.67999999999995</c:v>
                </c:pt>
                <c:pt idx="35">
                  <c:v>543.46</c:v>
                </c:pt>
                <c:pt idx="36">
                  <c:v>537.54999999999995</c:v>
                </c:pt>
                <c:pt idx="37">
                  <c:v>539.05999999999995</c:v>
                </c:pt>
                <c:pt idx="38">
                  <c:v>540.97</c:v>
                </c:pt>
                <c:pt idx="39">
                  <c:v>541.98</c:v>
                </c:pt>
                <c:pt idx="40">
                  <c:v>543.19000000000005</c:v>
                </c:pt>
                <c:pt idx="41">
                  <c:v>550.4</c:v>
                </c:pt>
                <c:pt idx="42">
                  <c:v>553.49</c:v>
                </c:pt>
                <c:pt idx="43">
                  <c:v>552.83000000000004</c:v>
                </c:pt>
                <c:pt idx="44">
                  <c:v>561.45000000000005</c:v>
                </c:pt>
                <c:pt idx="45">
                  <c:v>569.41999999999996</c:v>
                </c:pt>
                <c:pt idx="46">
                  <c:v>569.07000000000005</c:v>
                </c:pt>
                <c:pt idx="47">
                  <c:v>564.55999999999995</c:v>
                </c:pt>
                <c:pt idx="48">
                  <c:v>558.53</c:v>
                </c:pt>
                <c:pt idx="49">
                  <c:v>548.89</c:v>
                </c:pt>
                <c:pt idx="50">
                  <c:v>541.89</c:v>
                </c:pt>
                <c:pt idx="51">
                  <c:v>539.32000000000005</c:v>
                </c:pt>
                <c:pt idx="52">
                  <c:v>539.75</c:v>
                </c:pt>
                <c:pt idx="53">
                  <c:v>537.94000000000005</c:v>
                </c:pt>
                <c:pt idx="54">
                  <c:v>538.16</c:v>
                </c:pt>
                <c:pt idx="55">
                  <c:v>538.20000000000005</c:v>
                </c:pt>
                <c:pt idx="56">
                  <c:v>540.07000000000005</c:v>
                </c:pt>
                <c:pt idx="57">
                  <c:v>538.91999999999996</c:v>
                </c:pt>
                <c:pt idx="58">
                  <c:v>541.6</c:v>
                </c:pt>
                <c:pt idx="59">
                  <c:v>542.74</c:v>
                </c:pt>
                <c:pt idx="60">
                  <c:v>539.21</c:v>
                </c:pt>
                <c:pt idx="61">
                  <c:v>536.26</c:v>
                </c:pt>
                <c:pt idx="62">
                  <c:v>531.61</c:v>
                </c:pt>
                <c:pt idx="63">
                  <c:v>528.26</c:v>
                </c:pt>
                <c:pt idx="64">
                  <c:v>523.20000000000005</c:v>
                </c:pt>
                <c:pt idx="65">
                  <c:v>519.51</c:v>
                </c:pt>
                <c:pt idx="66">
                  <c:v>517.79</c:v>
                </c:pt>
                <c:pt idx="67">
                  <c:v>518.15</c:v>
                </c:pt>
                <c:pt idx="68">
                  <c:v>514.20000000000005</c:v>
                </c:pt>
                <c:pt idx="69">
                  <c:v>511.45</c:v>
                </c:pt>
                <c:pt idx="70">
                  <c:v>514.17999999999995</c:v>
                </c:pt>
                <c:pt idx="71">
                  <c:v>509.53</c:v>
                </c:pt>
                <c:pt idx="72">
                  <c:v>509.11</c:v>
                </c:pt>
                <c:pt idx="73">
                  <c:v>508.07</c:v>
                </c:pt>
                <c:pt idx="74">
                  <c:v>509.33</c:v>
                </c:pt>
                <c:pt idx="75">
                  <c:v>509.82</c:v>
                </c:pt>
                <c:pt idx="76">
                  <c:v>505.36</c:v>
                </c:pt>
                <c:pt idx="77">
                  <c:v>500.53</c:v>
                </c:pt>
                <c:pt idx="78">
                  <c:v>495.05</c:v>
                </c:pt>
                <c:pt idx="79">
                  <c:v>487.9</c:v>
                </c:pt>
                <c:pt idx="80">
                  <c:v>479.32</c:v>
                </c:pt>
                <c:pt idx="81">
                  <c:v>478.91</c:v>
                </c:pt>
                <c:pt idx="82">
                  <c:v>473.26</c:v>
                </c:pt>
                <c:pt idx="83">
                  <c:v>473.51</c:v>
                </c:pt>
                <c:pt idx="84">
                  <c:v>478.59</c:v>
                </c:pt>
                <c:pt idx="85">
                  <c:v>492.31</c:v>
                </c:pt>
                <c:pt idx="86">
                  <c:v>502.08</c:v>
                </c:pt>
                <c:pt idx="87">
                  <c:v>498.82</c:v>
                </c:pt>
                <c:pt idx="88">
                  <c:v>492.22</c:v>
                </c:pt>
                <c:pt idx="89">
                  <c:v>480.24</c:v>
                </c:pt>
                <c:pt idx="90">
                  <c:v>473.68</c:v>
                </c:pt>
                <c:pt idx="91">
                  <c:v>474.78</c:v>
                </c:pt>
                <c:pt idx="92">
                  <c:v>478.29</c:v>
                </c:pt>
                <c:pt idx="93">
                  <c:v>481.19</c:v>
                </c:pt>
                <c:pt idx="94">
                  <c:v>484.07</c:v>
                </c:pt>
                <c:pt idx="95">
                  <c:v>485.74</c:v>
                </c:pt>
                <c:pt idx="96">
                  <c:v>486.58</c:v>
                </c:pt>
                <c:pt idx="97">
                  <c:v>484.71</c:v>
                </c:pt>
                <c:pt idx="98">
                  <c:v>480.77</c:v>
                </c:pt>
                <c:pt idx="99">
                  <c:v>479.19</c:v>
                </c:pt>
                <c:pt idx="100">
                  <c:v>479.46</c:v>
                </c:pt>
                <c:pt idx="101">
                  <c:v>484.4</c:v>
                </c:pt>
                <c:pt idx="102">
                  <c:v>478.9</c:v>
                </c:pt>
                <c:pt idx="103">
                  <c:v>477.59</c:v>
                </c:pt>
                <c:pt idx="104">
                  <c:v>473.98</c:v>
                </c:pt>
                <c:pt idx="105">
                  <c:v>472.59</c:v>
                </c:pt>
                <c:pt idx="106">
                  <c:v>469.39</c:v>
                </c:pt>
                <c:pt idx="107">
                  <c:v>463.11</c:v>
                </c:pt>
                <c:pt idx="108">
                  <c:v>461.63</c:v>
                </c:pt>
                <c:pt idx="109">
                  <c:v>457.46</c:v>
                </c:pt>
                <c:pt idx="110">
                  <c:v>446.89</c:v>
                </c:pt>
                <c:pt idx="111">
                  <c:v>438.19</c:v>
                </c:pt>
                <c:pt idx="112">
                  <c:v>437.93</c:v>
                </c:pt>
                <c:pt idx="113">
                  <c:v>444.75</c:v>
                </c:pt>
                <c:pt idx="114">
                  <c:v>444.67</c:v>
                </c:pt>
                <c:pt idx="115">
                  <c:v>447.29</c:v>
                </c:pt>
                <c:pt idx="116">
                  <c:v>443.47</c:v>
                </c:pt>
                <c:pt idx="117">
                  <c:v>440.07</c:v>
                </c:pt>
                <c:pt idx="118">
                  <c:v>434.08</c:v>
                </c:pt>
                <c:pt idx="119">
                  <c:v>431.48</c:v>
                </c:pt>
                <c:pt idx="120">
                  <c:v>430.54</c:v>
                </c:pt>
                <c:pt idx="121">
                  <c:v>433.52</c:v>
                </c:pt>
                <c:pt idx="122">
                  <c:v>431.95</c:v>
                </c:pt>
                <c:pt idx="123">
                  <c:v>429.75</c:v>
                </c:pt>
                <c:pt idx="124">
                  <c:v>423.54</c:v>
                </c:pt>
                <c:pt idx="125">
                  <c:v>426.35</c:v>
                </c:pt>
                <c:pt idx="126">
                  <c:v>425.9</c:v>
                </c:pt>
                <c:pt idx="127">
                  <c:v>416.32</c:v>
                </c:pt>
                <c:pt idx="128">
                  <c:v>417.16</c:v>
                </c:pt>
                <c:pt idx="129">
                  <c:v>416.5</c:v>
                </c:pt>
                <c:pt idx="130">
                  <c:v>415.6</c:v>
                </c:pt>
                <c:pt idx="131">
                  <c:v>411.9</c:v>
                </c:pt>
                <c:pt idx="132">
                  <c:v>414.23</c:v>
                </c:pt>
                <c:pt idx="133">
                  <c:v>413.17</c:v>
                </c:pt>
                <c:pt idx="134">
                  <c:v>415.86</c:v>
                </c:pt>
                <c:pt idx="135">
                  <c:v>421.48</c:v>
                </c:pt>
                <c:pt idx="136">
                  <c:v>425.94</c:v>
                </c:pt>
                <c:pt idx="137">
                  <c:v>423.66</c:v>
                </c:pt>
                <c:pt idx="138">
                  <c:v>422.76</c:v>
                </c:pt>
                <c:pt idx="139">
                  <c:v>420.08</c:v>
                </c:pt>
                <c:pt idx="140">
                  <c:v>420.86</c:v>
                </c:pt>
                <c:pt idx="141">
                  <c:v>415.57</c:v>
                </c:pt>
                <c:pt idx="142">
                  <c:v>414.17</c:v>
                </c:pt>
                <c:pt idx="143">
                  <c:v>412.14</c:v>
                </c:pt>
                <c:pt idx="144">
                  <c:v>417.45</c:v>
                </c:pt>
                <c:pt idx="145">
                  <c:v>417.8</c:v>
                </c:pt>
                <c:pt idx="146">
                  <c:v>416.17</c:v>
                </c:pt>
                <c:pt idx="147">
                  <c:v>414.1</c:v>
                </c:pt>
                <c:pt idx="148">
                  <c:v>413.66</c:v>
                </c:pt>
                <c:pt idx="149">
                  <c:v>415.64</c:v>
                </c:pt>
                <c:pt idx="150">
                  <c:v>414.38</c:v>
                </c:pt>
                <c:pt idx="151">
                  <c:v>415.5</c:v>
                </c:pt>
                <c:pt idx="152">
                  <c:v>415.48</c:v>
                </c:pt>
                <c:pt idx="153">
                  <c:v>419.78</c:v>
                </c:pt>
                <c:pt idx="154">
                  <c:v>417.56</c:v>
                </c:pt>
                <c:pt idx="155">
                  <c:v>414.31</c:v>
                </c:pt>
                <c:pt idx="156">
                  <c:v>411.41</c:v>
                </c:pt>
                <c:pt idx="157">
                  <c:v>412.94</c:v>
                </c:pt>
                <c:pt idx="158">
                  <c:v>412.81</c:v>
                </c:pt>
                <c:pt idx="159">
                  <c:v>407.5</c:v>
                </c:pt>
                <c:pt idx="160">
                  <c:v>405.95</c:v>
                </c:pt>
                <c:pt idx="161">
                  <c:v>401.85</c:v>
                </c:pt>
                <c:pt idx="162">
                  <c:v>401.63</c:v>
                </c:pt>
                <c:pt idx="163">
                  <c:v>403.97</c:v>
                </c:pt>
                <c:pt idx="164">
                  <c:v>405.31</c:v>
                </c:pt>
                <c:pt idx="165">
                  <c:v>404.63</c:v>
                </c:pt>
                <c:pt idx="166">
                  <c:v>406.11</c:v>
                </c:pt>
                <c:pt idx="167">
                  <c:v>403.63</c:v>
                </c:pt>
                <c:pt idx="168">
                  <c:v>405.35</c:v>
                </c:pt>
                <c:pt idx="169">
                  <c:v>404.47</c:v>
                </c:pt>
                <c:pt idx="170">
                  <c:v>401.99</c:v>
                </c:pt>
                <c:pt idx="171">
                  <c:v>401.97</c:v>
                </c:pt>
                <c:pt idx="172">
                  <c:v>400.93</c:v>
                </c:pt>
                <c:pt idx="173">
                  <c:v>405.47</c:v>
                </c:pt>
                <c:pt idx="174">
                  <c:v>408.32</c:v>
                </c:pt>
                <c:pt idx="175">
                  <c:v>411.11</c:v>
                </c:pt>
                <c:pt idx="176">
                  <c:v>412.93</c:v>
                </c:pt>
                <c:pt idx="177">
                  <c:v>407.01</c:v>
                </c:pt>
                <c:pt idx="178">
                  <c:v>410.4</c:v>
                </c:pt>
                <c:pt idx="179">
                  <c:v>415.35</c:v>
                </c:pt>
                <c:pt idx="180">
                  <c:v>418.09</c:v>
                </c:pt>
                <c:pt idx="181">
                  <c:v>418.13</c:v>
                </c:pt>
                <c:pt idx="182">
                  <c:v>412.56</c:v>
                </c:pt>
                <c:pt idx="183">
                  <c:v>406.03</c:v>
                </c:pt>
                <c:pt idx="184">
                  <c:v>398.31</c:v>
                </c:pt>
                <c:pt idx="185">
                  <c:v>394.53</c:v>
                </c:pt>
                <c:pt idx="186">
                  <c:v>390.29</c:v>
                </c:pt>
                <c:pt idx="187">
                  <c:v>394.24</c:v>
                </c:pt>
                <c:pt idx="188">
                  <c:v>396.08</c:v>
                </c:pt>
                <c:pt idx="189">
                  <c:v>397.24</c:v>
                </c:pt>
                <c:pt idx="190">
                  <c:v>402.22</c:v>
                </c:pt>
                <c:pt idx="191">
                  <c:v>402.62</c:v>
                </c:pt>
                <c:pt idx="192">
                  <c:v>400.8</c:v>
                </c:pt>
                <c:pt idx="193">
                  <c:v>396.27</c:v>
                </c:pt>
                <c:pt idx="194">
                  <c:v>391.89</c:v>
                </c:pt>
                <c:pt idx="195">
                  <c:v>392.67</c:v>
                </c:pt>
                <c:pt idx="196">
                  <c:v>392.3</c:v>
                </c:pt>
                <c:pt idx="197">
                  <c:v>392.76</c:v>
                </c:pt>
                <c:pt idx="198">
                  <c:v>393.11</c:v>
                </c:pt>
                <c:pt idx="199">
                  <c:v>393.99</c:v>
                </c:pt>
                <c:pt idx="200">
                  <c:v>396.73</c:v>
                </c:pt>
                <c:pt idx="201">
                  <c:v>395.14</c:v>
                </c:pt>
                <c:pt idx="202">
                  <c:v>395.76</c:v>
                </c:pt>
                <c:pt idx="203">
                  <c:v>392.85</c:v>
                </c:pt>
                <c:pt idx="204">
                  <c:v>395.09</c:v>
                </c:pt>
                <c:pt idx="205">
                  <c:v>395.26</c:v>
                </c:pt>
                <c:pt idx="206">
                  <c:v>400.3</c:v>
                </c:pt>
                <c:pt idx="207">
                  <c:v>398.17</c:v>
                </c:pt>
                <c:pt idx="208">
                  <c:v>393.43</c:v>
                </c:pt>
                <c:pt idx="209">
                  <c:v>392.83</c:v>
                </c:pt>
                <c:pt idx="210">
                  <c:v>392.58</c:v>
                </c:pt>
                <c:pt idx="211">
                  <c:v>391.42</c:v>
                </c:pt>
                <c:pt idx="212">
                  <c:v>385.18</c:v>
                </c:pt>
                <c:pt idx="213">
                  <c:v>387.25</c:v>
                </c:pt>
                <c:pt idx="214">
                  <c:v>395.27</c:v>
                </c:pt>
                <c:pt idx="215">
                  <c:v>395.93</c:v>
                </c:pt>
                <c:pt idx="216">
                  <c:v>396.55</c:v>
                </c:pt>
                <c:pt idx="217">
                  <c:v>393.25</c:v>
                </c:pt>
                <c:pt idx="218">
                  <c:v>406.42</c:v>
                </c:pt>
                <c:pt idx="219">
                  <c:v>407.45</c:v>
                </c:pt>
                <c:pt idx="220">
                  <c:v>412.93</c:v>
                </c:pt>
                <c:pt idx="221">
                  <c:v>412.06</c:v>
                </c:pt>
                <c:pt idx="222">
                  <c:v>408.98</c:v>
                </c:pt>
                <c:pt idx="223">
                  <c:v>409.81</c:v>
                </c:pt>
                <c:pt idx="224">
                  <c:v>404.51</c:v>
                </c:pt>
                <c:pt idx="225">
                  <c:v>405.96</c:v>
                </c:pt>
                <c:pt idx="226">
                  <c:v>407.21</c:v>
                </c:pt>
                <c:pt idx="227">
                  <c:v>411.34</c:v>
                </c:pt>
                <c:pt idx="228">
                  <c:v>411.29</c:v>
                </c:pt>
                <c:pt idx="229">
                  <c:v>414.65</c:v>
                </c:pt>
                <c:pt idx="230">
                  <c:v>410.25</c:v>
                </c:pt>
                <c:pt idx="231">
                  <c:v>408.89</c:v>
                </c:pt>
                <c:pt idx="232">
                  <c:v>411.92</c:v>
                </c:pt>
                <c:pt idx="233">
                  <c:v>416.07</c:v>
                </c:pt>
                <c:pt idx="234">
                  <c:v>417.09</c:v>
                </c:pt>
                <c:pt idx="235">
                  <c:v>415.41</c:v>
                </c:pt>
                <c:pt idx="236">
                  <c:v>415.43</c:v>
                </c:pt>
                <c:pt idx="237">
                  <c:v>415.38</c:v>
                </c:pt>
                <c:pt idx="238">
                  <c:v>417.56</c:v>
                </c:pt>
                <c:pt idx="239">
                  <c:v>417.8</c:v>
                </c:pt>
                <c:pt idx="240">
                  <c:v>417.31</c:v>
                </c:pt>
                <c:pt idx="241">
                  <c:v>420.34</c:v>
                </c:pt>
                <c:pt idx="242">
                  <c:v>418.51</c:v>
                </c:pt>
                <c:pt idx="243">
                  <c:v>418.95</c:v>
                </c:pt>
                <c:pt idx="244">
                  <c:v>418.66</c:v>
                </c:pt>
                <c:pt idx="245">
                  <c:v>418.5</c:v>
                </c:pt>
                <c:pt idx="246">
                  <c:v>418.2</c:v>
                </c:pt>
                <c:pt idx="247">
                  <c:v>418.74</c:v>
                </c:pt>
                <c:pt idx="248">
                  <c:v>418.19</c:v>
                </c:pt>
                <c:pt idx="249">
                  <c:v>419.07</c:v>
                </c:pt>
                <c:pt idx="250">
                  <c:v>419.81</c:v>
                </c:pt>
                <c:pt idx="251">
                  <c:v>418.12</c:v>
                </c:pt>
                <c:pt idx="252">
                  <c:v>418.43</c:v>
                </c:pt>
                <c:pt idx="253">
                  <c:v>420.06</c:v>
                </c:pt>
              </c:numCache>
            </c:numRef>
          </c:val>
          <c:smooth val="0"/>
          <c:extLst xmlns:c16r2="http://schemas.microsoft.com/office/drawing/2015/06/chart">
            <c:ext xmlns:c16="http://schemas.microsoft.com/office/drawing/2014/chart" uri="{C3380CC4-5D6E-409C-BE32-E72D297353CC}">
              <c16:uniqueId val="{00000001-6ED0-4450-80DC-872CC932E115}"/>
            </c:ext>
          </c:extLst>
        </c:ser>
        <c:dLbls>
          <c:showLegendKey val="0"/>
          <c:showVal val="0"/>
          <c:showCatName val="0"/>
          <c:showSerName val="0"/>
          <c:showPercent val="0"/>
          <c:showBubbleSize val="0"/>
        </c:dLbls>
        <c:marker val="1"/>
        <c:smooth val="0"/>
        <c:axId val="488310176"/>
        <c:axId val="488304688"/>
      </c:lineChart>
      <c:lineChart>
        <c:grouping val="standard"/>
        <c:varyColors val="0"/>
        <c:ser>
          <c:idx val="0"/>
          <c:order val="2"/>
          <c:tx>
            <c:strRef>
              <c:f>'Chart 49'!$D$1</c:f>
              <c:strCache>
                <c:ptCount val="1"/>
                <c:pt idx="0">
                  <c:v>RUB/AMD</c:v>
                </c:pt>
              </c:strCache>
            </c:strRef>
          </c:tx>
          <c:spPr>
            <a:ln w="19050" cap="rnd">
              <a:solidFill>
                <a:srgbClr val="002060"/>
              </a:solidFill>
              <a:round/>
            </a:ln>
            <a:effectLst/>
          </c:spPr>
          <c:marker>
            <c:symbol val="none"/>
          </c:marker>
          <c:cat>
            <c:numRef>
              <c:f>'Chart 49'!$A$503:$A$756</c:f>
              <c:numCache>
                <c:formatCode>m/d/yyyy</c:formatCode>
                <c:ptCount val="254"/>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numCache>
            </c:numRef>
          </c:cat>
          <c:val>
            <c:numRef>
              <c:f>'Chart 49'!$D$503:$D$756</c:f>
              <c:numCache>
                <c:formatCode>General</c:formatCode>
                <c:ptCount val="254"/>
                <c:pt idx="0">
                  <c:v>6.48</c:v>
                </c:pt>
                <c:pt idx="1">
                  <c:v>6.44</c:v>
                </c:pt>
                <c:pt idx="2">
                  <c:v>6.37</c:v>
                </c:pt>
                <c:pt idx="3">
                  <c:v>6.38</c:v>
                </c:pt>
                <c:pt idx="4">
                  <c:v>6.44</c:v>
                </c:pt>
                <c:pt idx="5">
                  <c:v>6.44</c:v>
                </c:pt>
                <c:pt idx="6">
                  <c:v>6.47</c:v>
                </c:pt>
                <c:pt idx="7">
                  <c:v>6.44</c:v>
                </c:pt>
                <c:pt idx="8">
                  <c:v>6.32</c:v>
                </c:pt>
                <c:pt idx="9">
                  <c:v>6.3</c:v>
                </c:pt>
                <c:pt idx="10">
                  <c:v>6.28</c:v>
                </c:pt>
                <c:pt idx="11">
                  <c:v>6.3</c:v>
                </c:pt>
                <c:pt idx="12">
                  <c:v>6.29</c:v>
                </c:pt>
                <c:pt idx="13">
                  <c:v>6.3</c:v>
                </c:pt>
                <c:pt idx="14">
                  <c:v>6.17</c:v>
                </c:pt>
                <c:pt idx="15">
                  <c:v>6.14</c:v>
                </c:pt>
                <c:pt idx="16">
                  <c:v>6.1</c:v>
                </c:pt>
                <c:pt idx="17">
                  <c:v>6.13</c:v>
                </c:pt>
                <c:pt idx="18">
                  <c:v>6.23</c:v>
                </c:pt>
                <c:pt idx="19">
                  <c:v>6.28</c:v>
                </c:pt>
                <c:pt idx="20">
                  <c:v>6.32</c:v>
                </c:pt>
                <c:pt idx="21">
                  <c:v>6.3</c:v>
                </c:pt>
                <c:pt idx="22">
                  <c:v>6.34</c:v>
                </c:pt>
                <c:pt idx="23">
                  <c:v>6.37</c:v>
                </c:pt>
                <c:pt idx="24">
                  <c:v>6.37</c:v>
                </c:pt>
                <c:pt idx="25">
                  <c:v>6.41</c:v>
                </c:pt>
                <c:pt idx="26">
                  <c:v>6.41</c:v>
                </c:pt>
                <c:pt idx="27">
                  <c:v>6.38</c:v>
                </c:pt>
                <c:pt idx="28">
                  <c:v>6.19</c:v>
                </c:pt>
                <c:pt idx="29">
                  <c:v>6.34</c:v>
                </c:pt>
                <c:pt idx="30">
                  <c:v>6.38</c:v>
                </c:pt>
                <c:pt idx="31">
                  <c:v>6.3</c:v>
                </c:pt>
                <c:pt idx="32">
                  <c:v>6.32</c:v>
                </c:pt>
                <c:pt idx="33">
                  <c:v>6.22</c:v>
                </c:pt>
                <c:pt idx="34">
                  <c:v>5.99</c:v>
                </c:pt>
                <c:pt idx="35">
                  <c:v>6.03</c:v>
                </c:pt>
                <c:pt idx="36">
                  <c:v>5.69</c:v>
                </c:pt>
                <c:pt idx="37">
                  <c:v>5.78</c:v>
                </c:pt>
                <c:pt idx="38">
                  <c:v>4.79</c:v>
                </c:pt>
                <c:pt idx="39">
                  <c:v>4.7699999999999996</c:v>
                </c:pt>
                <c:pt idx="40">
                  <c:v>4.57</c:v>
                </c:pt>
                <c:pt idx="41">
                  <c:v>4.26</c:v>
                </c:pt>
                <c:pt idx="42">
                  <c:v>4.57</c:v>
                </c:pt>
                <c:pt idx="43">
                  <c:v>3.74</c:v>
                </c:pt>
                <c:pt idx="44">
                  <c:v>4.34</c:v>
                </c:pt>
                <c:pt idx="45">
                  <c:v>4.37</c:v>
                </c:pt>
                <c:pt idx="46">
                  <c:v>4.55</c:v>
                </c:pt>
                <c:pt idx="47">
                  <c:v>4.66</c:v>
                </c:pt>
                <c:pt idx="48">
                  <c:v>4.6100000000000003</c:v>
                </c:pt>
                <c:pt idx="49">
                  <c:v>4.6500000000000004</c:v>
                </c:pt>
                <c:pt idx="50">
                  <c:v>4.6500000000000004</c:v>
                </c:pt>
                <c:pt idx="51">
                  <c:v>4.79</c:v>
                </c:pt>
                <c:pt idx="52">
                  <c:v>4.6900000000000004</c:v>
                </c:pt>
                <c:pt idx="53">
                  <c:v>4.68</c:v>
                </c:pt>
                <c:pt idx="54">
                  <c:v>4.7699999999999996</c:v>
                </c:pt>
                <c:pt idx="55">
                  <c:v>5.14</c:v>
                </c:pt>
                <c:pt idx="56">
                  <c:v>5.23</c:v>
                </c:pt>
                <c:pt idx="57">
                  <c:v>5.23</c:v>
                </c:pt>
                <c:pt idx="58">
                  <c:v>5.77</c:v>
                </c:pt>
                <c:pt idx="59">
                  <c:v>5.83</c:v>
                </c:pt>
                <c:pt idx="60">
                  <c:v>5.98</c:v>
                </c:pt>
                <c:pt idx="61">
                  <c:v>5.81</c:v>
                </c:pt>
                <c:pt idx="62">
                  <c:v>5.81</c:v>
                </c:pt>
                <c:pt idx="63">
                  <c:v>5.79</c:v>
                </c:pt>
                <c:pt idx="64">
                  <c:v>5.85</c:v>
                </c:pt>
                <c:pt idx="65">
                  <c:v>6.26</c:v>
                </c:pt>
                <c:pt idx="66">
                  <c:v>6.37</c:v>
                </c:pt>
                <c:pt idx="67">
                  <c:v>6.06</c:v>
                </c:pt>
                <c:pt idx="68">
                  <c:v>5.96</c:v>
                </c:pt>
                <c:pt idx="69">
                  <c:v>5.91</c:v>
                </c:pt>
                <c:pt idx="70">
                  <c:v>5.79</c:v>
                </c:pt>
                <c:pt idx="71">
                  <c:v>5.89</c:v>
                </c:pt>
                <c:pt idx="72">
                  <c:v>5.97</c:v>
                </c:pt>
                <c:pt idx="73">
                  <c:v>5.96</c:v>
                </c:pt>
                <c:pt idx="74">
                  <c:v>6.07</c:v>
                </c:pt>
                <c:pt idx="75">
                  <c:v>6.3</c:v>
                </c:pt>
                <c:pt idx="76">
                  <c:v>6.4</c:v>
                </c:pt>
                <c:pt idx="77">
                  <c:v>6.38</c:v>
                </c:pt>
                <c:pt idx="78">
                  <c:v>6.39</c:v>
                </c:pt>
                <c:pt idx="79">
                  <c:v>6.32</c:v>
                </c:pt>
                <c:pt idx="80">
                  <c:v>6.32</c:v>
                </c:pt>
                <c:pt idx="81">
                  <c:v>6.4</c:v>
                </c:pt>
                <c:pt idx="82">
                  <c:v>6.34</c:v>
                </c:pt>
                <c:pt idx="83">
                  <c:v>6.51</c:v>
                </c:pt>
                <c:pt idx="84">
                  <c:v>6.61</c:v>
                </c:pt>
                <c:pt idx="85">
                  <c:v>7.02</c:v>
                </c:pt>
                <c:pt idx="86">
                  <c:v>7.08</c:v>
                </c:pt>
                <c:pt idx="87">
                  <c:v>6.81</c:v>
                </c:pt>
                <c:pt idx="88">
                  <c:v>6.86</c:v>
                </c:pt>
                <c:pt idx="89">
                  <c:v>7.02</c:v>
                </c:pt>
                <c:pt idx="90">
                  <c:v>7.07</c:v>
                </c:pt>
                <c:pt idx="91">
                  <c:v>7.21</c:v>
                </c:pt>
                <c:pt idx="92">
                  <c:v>7.18</c:v>
                </c:pt>
                <c:pt idx="93">
                  <c:v>7.22</c:v>
                </c:pt>
                <c:pt idx="94">
                  <c:v>7.4</c:v>
                </c:pt>
                <c:pt idx="95">
                  <c:v>7.81</c:v>
                </c:pt>
                <c:pt idx="96">
                  <c:v>7.89</c:v>
                </c:pt>
                <c:pt idx="97">
                  <c:v>8.02</c:v>
                </c:pt>
                <c:pt idx="98">
                  <c:v>8.0399999999999991</c:v>
                </c:pt>
                <c:pt idx="99">
                  <c:v>7.04</c:v>
                </c:pt>
                <c:pt idx="100">
                  <c:v>6.83</c:v>
                </c:pt>
                <c:pt idx="101">
                  <c:v>7.34</c:v>
                </c:pt>
                <c:pt idx="102">
                  <c:v>7.33</c:v>
                </c:pt>
                <c:pt idx="103">
                  <c:v>7.27</c:v>
                </c:pt>
                <c:pt idx="104">
                  <c:v>7.19</c:v>
                </c:pt>
                <c:pt idx="105">
                  <c:v>7.14</c:v>
                </c:pt>
                <c:pt idx="106">
                  <c:v>7.19</c:v>
                </c:pt>
                <c:pt idx="107">
                  <c:v>7.11</c:v>
                </c:pt>
                <c:pt idx="108">
                  <c:v>7.17</c:v>
                </c:pt>
                <c:pt idx="109">
                  <c:v>7.4</c:v>
                </c:pt>
                <c:pt idx="110">
                  <c:v>7.39</c:v>
                </c:pt>
                <c:pt idx="111">
                  <c:v>7.37</c:v>
                </c:pt>
                <c:pt idx="112">
                  <c:v>7.39</c:v>
                </c:pt>
                <c:pt idx="113">
                  <c:v>7.49</c:v>
                </c:pt>
                <c:pt idx="114">
                  <c:v>7.56</c:v>
                </c:pt>
                <c:pt idx="115">
                  <c:v>7.53</c:v>
                </c:pt>
                <c:pt idx="116">
                  <c:v>7.51</c:v>
                </c:pt>
                <c:pt idx="117">
                  <c:v>7.65</c:v>
                </c:pt>
                <c:pt idx="118">
                  <c:v>7.76</c:v>
                </c:pt>
                <c:pt idx="119">
                  <c:v>7.74</c:v>
                </c:pt>
                <c:pt idx="120">
                  <c:v>7.67</c:v>
                </c:pt>
                <c:pt idx="121">
                  <c:v>7.69</c:v>
                </c:pt>
                <c:pt idx="122">
                  <c:v>7.72</c:v>
                </c:pt>
                <c:pt idx="123">
                  <c:v>7.83</c:v>
                </c:pt>
                <c:pt idx="124">
                  <c:v>7.75</c:v>
                </c:pt>
                <c:pt idx="125">
                  <c:v>7.46</c:v>
                </c:pt>
                <c:pt idx="126">
                  <c:v>7.41</c:v>
                </c:pt>
                <c:pt idx="127">
                  <c:v>6.61</c:v>
                </c:pt>
                <c:pt idx="128">
                  <c:v>6.5</c:v>
                </c:pt>
                <c:pt idx="129">
                  <c:v>6.72</c:v>
                </c:pt>
                <c:pt idx="130">
                  <c:v>6.69</c:v>
                </c:pt>
                <c:pt idx="131">
                  <c:v>7.02</c:v>
                </c:pt>
                <c:pt idx="132">
                  <c:v>7.06</c:v>
                </c:pt>
                <c:pt idx="133">
                  <c:v>7.07</c:v>
                </c:pt>
                <c:pt idx="134">
                  <c:v>7.25</c:v>
                </c:pt>
                <c:pt idx="135">
                  <c:v>7.37</c:v>
                </c:pt>
                <c:pt idx="136">
                  <c:v>7.53</c:v>
                </c:pt>
                <c:pt idx="137">
                  <c:v>7.55</c:v>
                </c:pt>
                <c:pt idx="138">
                  <c:v>7.24</c:v>
                </c:pt>
                <c:pt idx="139">
                  <c:v>7.17</c:v>
                </c:pt>
                <c:pt idx="140">
                  <c:v>7.09</c:v>
                </c:pt>
                <c:pt idx="141">
                  <c:v>6.98</c:v>
                </c:pt>
                <c:pt idx="142">
                  <c:v>6.79</c:v>
                </c:pt>
                <c:pt idx="143">
                  <c:v>6.72</c:v>
                </c:pt>
                <c:pt idx="144">
                  <c:v>6.63</c:v>
                </c:pt>
                <c:pt idx="145">
                  <c:v>6.59</c:v>
                </c:pt>
                <c:pt idx="146">
                  <c:v>6.74</c:v>
                </c:pt>
                <c:pt idx="147">
                  <c:v>6.74</c:v>
                </c:pt>
                <c:pt idx="148">
                  <c:v>6.73</c:v>
                </c:pt>
                <c:pt idx="149">
                  <c:v>6.71</c:v>
                </c:pt>
                <c:pt idx="150">
                  <c:v>6.73</c:v>
                </c:pt>
                <c:pt idx="151">
                  <c:v>6.72</c:v>
                </c:pt>
                <c:pt idx="152">
                  <c:v>6.71</c:v>
                </c:pt>
                <c:pt idx="153">
                  <c:v>6.7</c:v>
                </c:pt>
                <c:pt idx="154">
                  <c:v>6.66</c:v>
                </c:pt>
                <c:pt idx="155">
                  <c:v>6.6</c:v>
                </c:pt>
                <c:pt idx="156">
                  <c:v>6.62</c:v>
                </c:pt>
                <c:pt idx="157">
                  <c:v>6.7</c:v>
                </c:pt>
                <c:pt idx="158">
                  <c:v>6.83</c:v>
                </c:pt>
                <c:pt idx="159">
                  <c:v>6.87</c:v>
                </c:pt>
                <c:pt idx="160">
                  <c:v>6.81</c:v>
                </c:pt>
                <c:pt idx="161">
                  <c:v>6.76</c:v>
                </c:pt>
                <c:pt idx="162">
                  <c:v>6.75</c:v>
                </c:pt>
                <c:pt idx="163">
                  <c:v>6.78</c:v>
                </c:pt>
                <c:pt idx="164">
                  <c:v>6.74</c:v>
                </c:pt>
                <c:pt idx="165">
                  <c:v>6.72</c:v>
                </c:pt>
                <c:pt idx="166">
                  <c:v>6.69</c:v>
                </c:pt>
                <c:pt idx="167">
                  <c:v>6.71</c:v>
                </c:pt>
                <c:pt idx="168">
                  <c:v>6.72</c:v>
                </c:pt>
                <c:pt idx="169">
                  <c:v>6.7</c:v>
                </c:pt>
                <c:pt idx="170">
                  <c:v>6.67</c:v>
                </c:pt>
                <c:pt idx="171">
                  <c:v>6.65</c:v>
                </c:pt>
                <c:pt idx="172">
                  <c:v>6.63</c:v>
                </c:pt>
                <c:pt idx="173">
                  <c:v>6.67</c:v>
                </c:pt>
                <c:pt idx="174">
                  <c:v>6.72</c:v>
                </c:pt>
                <c:pt idx="175">
                  <c:v>6.72</c:v>
                </c:pt>
                <c:pt idx="176">
                  <c:v>6.77</c:v>
                </c:pt>
                <c:pt idx="177">
                  <c:v>6.81</c:v>
                </c:pt>
                <c:pt idx="178">
                  <c:v>6.89</c:v>
                </c:pt>
                <c:pt idx="179">
                  <c:v>6.93</c:v>
                </c:pt>
                <c:pt idx="180">
                  <c:v>6.96</c:v>
                </c:pt>
                <c:pt idx="181">
                  <c:v>6.97</c:v>
                </c:pt>
                <c:pt idx="182">
                  <c:v>7.02</c:v>
                </c:pt>
                <c:pt idx="183">
                  <c:v>7.25</c:v>
                </c:pt>
                <c:pt idx="184">
                  <c:v>7.14</c:v>
                </c:pt>
                <c:pt idx="185">
                  <c:v>7.05</c:v>
                </c:pt>
                <c:pt idx="186">
                  <c:v>6.99</c:v>
                </c:pt>
                <c:pt idx="187">
                  <c:v>7.12</c:v>
                </c:pt>
                <c:pt idx="188">
                  <c:v>7.57</c:v>
                </c:pt>
                <c:pt idx="189">
                  <c:v>7.09</c:v>
                </c:pt>
                <c:pt idx="190">
                  <c:v>6.9</c:v>
                </c:pt>
                <c:pt idx="191">
                  <c:v>6.8</c:v>
                </c:pt>
                <c:pt idx="192">
                  <c:v>6.7</c:v>
                </c:pt>
                <c:pt idx="193">
                  <c:v>6.59</c:v>
                </c:pt>
                <c:pt idx="194">
                  <c:v>6.51</c:v>
                </c:pt>
                <c:pt idx="195">
                  <c:v>6.33</c:v>
                </c:pt>
                <c:pt idx="196">
                  <c:v>6.23</c:v>
                </c:pt>
                <c:pt idx="197">
                  <c:v>6.36</c:v>
                </c:pt>
                <c:pt idx="198">
                  <c:v>6.41</c:v>
                </c:pt>
                <c:pt idx="199">
                  <c:v>6.54</c:v>
                </c:pt>
                <c:pt idx="200">
                  <c:v>6.56</c:v>
                </c:pt>
                <c:pt idx="201">
                  <c:v>6.58</c:v>
                </c:pt>
                <c:pt idx="202">
                  <c:v>6.57</c:v>
                </c:pt>
                <c:pt idx="203">
                  <c:v>6.6</c:v>
                </c:pt>
                <c:pt idx="204">
                  <c:v>6.59</c:v>
                </c:pt>
                <c:pt idx="205">
                  <c:v>6.53</c:v>
                </c:pt>
                <c:pt idx="206">
                  <c:v>6.51</c:v>
                </c:pt>
                <c:pt idx="207">
                  <c:v>6.47</c:v>
                </c:pt>
                <c:pt idx="208">
                  <c:v>6.42</c:v>
                </c:pt>
                <c:pt idx="209">
                  <c:v>6.41</c:v>
                </c:pt>
                <c:pt idx="210">
                  <c:v>6.45</c:v>
                </c:pt>
                <c:pt idx="211">
                  <c:v>6.42</c:v>
                </c:pt>
                <c:pt idx="212">
                  <c:v>6.36</c:v>
                </c:pt>
                <c:pt idx="213">
                  <c:v>6.37</c:v>
                </c:pt>
                <c:pt idx="214">
                  <c:v>6.37</c:v>
                </c:pt>
                <c:pt idx="215">
                  <c:v>6.5</c:v>
                </c:pt>
                <c:pt idx="216">
                  <c:v>6.46</c:v>
                </c:pt>
                <c:pt idx="217">
                  <c:v>6.47</c:v>
                </c:pt>
                <c:pt idx="218">
                  <c:v>6.59</c:v>
                </c:pt>
                <c:pt idx="219">
                  <c:v>6.56</c:v>
                </c:pt>
                <c:pt idx="220">
                  <c:v>6.57</c:v>
                </c:pt>
                <c:pt idx="221">
                  <c:v>6.55</c:v>
                </c:pt>
                <c:pt idx="222">
                  <c:v>6.55</c:v>
                </c:pt>
                <c:pt idx="223">
                  <c:v>6.55</c:v>
                </c:pt>
                <c:pt idx="224">
                  <c:v>6.51</c:v>
                </c:pt>
                <c:pt idx="225">
                  <c:v>6.51</c:v>
                </c:pt>
                <c:pt idx="226">
                  <c:v>6.53</c:v>
                </c:pt>
                <c:pt idx="227">
                  <c:v>6.55</c:v>
                </c:pt>
                <c:pt idx="228">
                  <c:v>6.53</c:v>
                </c:pt>
                <c:pt idx="229">
                  <c:v>6.52</c:v>
                </c:pt>
                <c:pt idx="230">
                  <c:v>6.49</c:v>
                </c:pt>
                <c:pt idx="231">
                  <c:v>6.49</c:v>
                </c:pt>
                <c:pt idx="232">
                  <c:v>6.46</c:v>
                </c:pt>
                <c:pt idx="233">
                  <c:v>6.39</c:v>
                </c:pt>
                <c:pt idx="234">
                  <c:v>6.36</c:v>
                </c:pt>
                <c:pt idx="235">
                  <c:v>6.28</c:v>
                </c:pt>
                <c:pt idx="236">
                  <c:v>6.29</c:v>
                </c:pt>
                <c:pt idx="237">
                  <c:v>6.32</c:v>
                </c:pt>
                <c:pt idx="238">
                  <c:v>6.33</c:v>
                </c:pt>
                <c:pt idx="239">
                  <c:v>6.29</c:v>
                </c:pt>
                <c:pt idx="240">
                  <c:v>6.25</c:v>
                </c:pt>
                <c:pt idx="241">
                  <c:v>6.21</c:v>
                </c:pt>
                <c:pt idx="242">
                  <c:v>6.13</c:v>
                </c:pt>
                <c:pt idx="243">
                  <c:v>6.1</c:v>
                </c:pt>
                <c:pt idx="244">
                  <c:v>5.92</c:v>
                </c:pt>
                <c:pt idx="245">
                  <c:v>5.72</c:v>
                </c:pt>
                <c:pt idx="246">
                  <c:v>5.58</c:v>
                </c:pt>
                <c:pt idx="247">
                  <c:v>5.45</c:v>
                </c:pt>
                <c:pt idx="248">
                  <c:v>5.79</c:v>
                </c:pt>
                <c:pt idx="249">
                  <c:v>5.76</c:v>
                </c:pt>
                <c:pt idx="250">
                  <c:v>5.61</c:v>
                </c:pt>
                <c:pt idx="251">
                  <c:v>5.51</c:v>
                </c:pt>
                <c:pt idx="252">
                  <c:v>5.45</c:v>
                </c:pt>
                <c:pt idx="253">
                  <c:v>5.59</c:v>
                </c:pt>
              </c:numCache>
            </c:numRef>
          </c:val>
          <c:smooth val="0"/>
          <c:extLst xmlns:c16r2="http://schemas.microsoft.com/office/drawing/2015/06/chart">
            <c:ext xmlns:c16="http://schemas.microsoft.com/office/drawing/2014/chart" uri="{C3380CC4-5D6E-409C-BE32-E72D297353CC}">
              <c16:uniqueId val="{00000000-DA71-4BCB-A8BF-B8DC71C76C8F}"/>
            </c:ext>
          </c:extLst>
        </c:ser>
        <c:dLbls>
          <c:showLegendKey val="0"/>
          <c:showVal val="0"/>
          <c:showCatName val="0"/>
          <c:showSerName val="0"/>
          <c:showPercent val="0"/>
          <c:showBubbleSize val="0"/>
        </c:dLbls>
        <c:marker val="1"/>
        <c:smooth val="0"/>
        <c:axId val="488308216"/>
        <c:axId val="488316056"/>
      </c:lineChart>
      <c:dateAx>
        <c:axId val="488310176"/>
        <c:scaling>
          <c:orientation val="minMax"/>
          <c:max val="44925"/>
          <c:min val="44562"/>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8304688"/>
        <c:crosses val="autoZero"/>
        <c:auto val="1"/>
        <c:lblOffset val="100"/>
        <c:baseTimeUnit val="days"/>
        <c:majorUnit val="1"/>
        <c:majorTimeUnit val="months"/>
      </c:dateAx>
      <c:valAx>
        <c:axId val="488304688"/>
        <c:scaling>
          <c:orientation val="minMax"/>
          <c:max val="700"/>
          <c:min val="350"/>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a:t>USD/AMD</a:t>
                </a:r>
              </a:p>
              <a:p>
                <a:pPr>
                  <a:defRPr/>
                </a:pPr>
                <a:r>
                  <a:rPr lang="en-US" sz="800"/>
                  <a:t>EUR/AMD</a:t>
                </a:r>
              </a:p>
            </c:rich>
          </c:tx>
          <c:layout>
            <c:manualLayout>
              <c:xMode val="edge"/>
              <c:yMode val="edge"/>
              <c:x val="1.9686784803910323E-2"/>
              <c:y val="2.9371217920155866E-4"/>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88310176"/>
        <c:crosses val="autoZero"/>
        <c:crossBetween val="between"/>
      </c:valAx>
      <c:valAx>
        <c:axId val="488316056"/>
        <c:scaling>
          <c:orientation val="minMax"/>
          <c:min val="3"/>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a:t>RUB/AMD</a:t>
                </a:r>
              </a:p>
            </c:rich>
          </c:tx>
          <c:layout>
            <c:manualLayout>
              <c:xMode val="edge"/>
              <c:yMode val="edge"/>
              <c:x val="0.84128514091087514"/>
              <c:y val="6.510270881650652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8308216"/>
        <c:crosses val="max"/>
        <c:crossBetween val="between"/>
      </c:valAx>
      <c:dateAx>
        <c:axId val="488308216"/>
        <c:scaling>
          <c:orientation val="minMax"/>
        </c:scaling>
        <c:delete val="1"/>
        <c:axPos val="b"/>
        <c:numFmt formatCode="m/d/yyyy" sourceLinked="1"/>
        <c:majorTickMark val="out"/>
        <c:minorTickMark val="none"/>
        <c:tickLblPos val="nextTo"/>
        <c:crossAx val="488316056"/>
        <c:crosses val="autoZero"/>
        <c:auto val="1"/>
        <c:lblOffset val="100"/>
        <c:baseTimeUnit val="days"/>
      </c:dateAx>
      <c:spPr>
        <a:noFill/>
        <a:ln>
          <a:noFill/>
        </a:ln>
        <a:effectLst/>
      </c:spPr>
    </c:plotArea>
    <c:legend>
      <c:legendPos val="r"/>
      <c:layout>
        <c:manualLayout>
          <c:xMode val="edge"/>
          <c:yMode val="edge"/>
          <c:x val="2.9558699791723108E-2"/>
          <c:y val="0.87293782632041939"/>
          <c:w val="0.94287980148280226"/>
          <c:h val="0.124692958905048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5.2099502487562205E-2"/>
          <c:w val="0.89292055360549816"/>
          <c:h val="0.64203273433078467"/>
        </c:manualLayout>
      </c:layout>
      <c:barChart>
        <c:barDir val="col"/>
        <c:grouping val="clustered"/>
        <c:varyColors val="0"/>
        <c:ser>
          <c:idx val="0"/>
          <c:order val="2"/>
          <c:tx>
            <c:strRef>
              <c:f>'Chart 5'!$D$1</c:f>
              <c:strCache>
                <c:ptCount val="1"/>
                <c:pt idx="0">
                  <c:v>Variance, right-hand scale</c:v>
                </c:pt>
              </c:strCache>
            </c:strRef>
          </c:tx>
          <c:spPr>
            <a:solidFill>
              <a:schemeClr val="accent2"/>
            </a:solidFill>
          </c:spPr>
          <c:invertIfNegative val="0"/>
          <c:cat>
            <c:numRef>
              <c:f>'Chart 5'!$A$2:$A$9</c:f>
              <c:numCache>
                <c:formatCode>General</c:formatCode>
                <c:ptCount val="8"/>
                <c:pt idx="0">
                  <c:v>2018</c:v>
                </c:pt>
                <c:pt idx="1">
                  <c:v>2019</c:v>
                </c:pt>
                <c:pt idx="2">
                  <c:v>2020</c:v>
                </c:pt>
                <c:pt idx="3">
                  <c:v>2021</c:v>
                </c:pt>
                <c:pt idx="4">
                  <c:v>2022</c:v>
                </c:pt>
                <c:pt idx="5">
                  <c:v>2023</c:v>
                </c:pt>
                <c:pt idx="6">
                  <c:v>2024</c:v>
                </c:pt>
                <c:pt idx="7">
                  <c:v>2025</c:v>
                </c:pt>
              </c:numCache>
            </c:numRef>
          </c:cat>
          <c:val>
            <c:numRef>
              <c:f>'Chart 5'!$D$2:$D$9</c:f>
              <c:numCache>
                <c:formatCode>0.0</c:formatCode>
                <c:ptCount val="8"/>
                <c:pt idx="0">
                  <c:v>0</c:v>
                </c:pt>
                <c:pt idx="1">
                  <c:v>0</c:v>
                </c:pt>
                <c:pt idx="2">
                  <c:v>0</c:v>
                </c:pt>
                <c:pt idx="3">
                  <c:v>0</c:v>
                </c:pt>
                <c:pt idx="4">
                  <c:v>0.79999999999999982</c:v>
                </c:pt>
                <c:pt idx="5">
                  <c:v>1.8</c:v>
                </c:pt>
                <c:pt idx="6">
                  <c:v>-0.19999999999999996</c:v>
                </c:pt>
                <c:pt idx="7">
                  <c:v>0.30000000000000004</c:v>
                </c:pt>
              </c:numCache>
            </c:numRef>
          </c:val>
          <c:extLst xmlns:c16r2="http://schemas.microsoft.com/office/drawing/2015/06/chart">
            <c:ext xmlns:c16="http://schemas.microsoft.com/office/drawing/2014/chart" uri="{C3380CC4-5D6E-409C-BE32-E72D297353CC}">
              <c16:uniqueId val="{00000000-319D-4561-B699-4D028F7FC0B2}"/>
            </c:ext>
          </c:extLst>
        </c:ser>
        <c:dLbls>
          <c:showLegendKey val="0"/>
          <c:showVal val="0"/>
          <c:showCatName val="0"/>
          <c:showSerName val="0"/>
          <c:showPercent val="0"/>
          <c:showBubbleSize val="0"/>
        </c:dLbls>
        <c:gapWidth val="150"/>
        <c:axId val="423078352"/>
        <c:axId val="423077176"/>
      </c:barChart>
      <c:lineChart>
        <c:grouping val="standard"/>
        <c:varyColors val="0"/>
        <c:ser>
          <c:idx val="4"/>
          <c:order val="0"/>
          <c:tx>
            <c:strRef>
              <c:f>'Chart 5'!$B$1</c:f>
              <c:strCache>
                <c:ptCount val="1"/>
                <c:pt idx="0">
                  <c:v>Previous quarter's scenario</c:v>
                </c:pt>
              </c:strCache>
            </c:strRef>
          </c:tx>
          <c:spPr>
            <a:ln>
              <a:solidFill>
                <a:srgbClr val="002060"/>
              </a:solidFill>
              <a:prstDash val="dash"/>
            </a:ln>
          </c:spPr>
          <c:marker>
            <c:symbol val="none"/>
          </c:marker>
          <c:cat>
            <c:numRef>
              <c:f>'Chart 5'!$A$2:$A$9</c:f>
              <c:numCache>
                <c:formatCode>General</c:formatCode>
                <c:ptCount val="8"/>
                <c:pt idx="0">
                  <c:v>2018</c:v>
                </c:pt>
                <c:pt idx="1">
                  <c:v>2019</c:v>
                </c:pt>
                <c:pt idx="2">
                  <c:v>2020</c:v>
                </c:pt>
                <c:pt idx="3">
                  <c:v>2021</c:v>
                </c:pt>
                <c:pt idx="4">
                  <c:v>2022</c:v>
                </c:pt>
                <c:pt idx="5">
                  <c:v>2023</c:v>
                </c:pt>
                <c:pt idx="6">
                  <c:v>2024</c:v>
                </c:pt>
                <c:pt idx="7">
                  <c:v>2025</c:v>
                </c:pt>
              </c:numCache>
            </c:numRef>
          </c:cat>
          <c:val>
            <c:numRef>
              <c:f>'Chart 5'!$B$2:$B$9</c:f>
              <c:numCache>
                <c:formatCode>0.0</c:formatCode>
                <c:ptCount val="8"/>
                <c:pt idx="0">
                  <c:v>2.8</c:v>
                </c:pt>
                <c:pt idx="1">
                  <c:v>2</c:v>
                </c:pt>
                <c:pt idx="2">
                  <c:v>-2.9</c:v>
                </c:pt>
                <c:pt idx="3">
                  <c:v>4.8</c:v>
                </c:pt>
                <c:pt idx="4">
                  <c:v>-2.9</c:v>
                </c:pt>
                <c:pt idx="5">
                  <c:v>-2</c:v>
                </c:pt>
                <c:pt idx="6">
                  <c:v>2</c:v>
                </c:pt>
                <c:pt idx="7">
                  <c:v>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1-319D-4561-B699-4D028F7FC0B2}"/>
            </c:ext>
          </c:extLst>
        </c:ser>
        <c:ser>
          <c:idx val="5"/>
          <c:order val="1"/>
          <c:tx>
            <c:strRef>
              <c:f>'Chart 5'!$C$1</c:f>
              <c:strCache>
                <c:ptCount val="1"/>
                <c:pt idx="0">
                  <c:v>Current quarter's scenario</c:v>
                </c:pt>
              </c:strCache>
            </c:strRef>
          </c:tx>
          <c:spPr>
            <a:ln>
              <a:solidFill>
                <a:srgbClr val="C00000"/>
              </a:solidFill>
            </a:ln>
          </c:spPr>
          <c:marker>
            <c:symbol val="none"/>
          </c:marker>
          <c:cat>
            <c:numRef>
              <c:f>'Chart 5'!$A$2:$A$9</c:f>
              <c:numCache>
                <c:formatCode>General</c:formatCode>
                <c:ptCount val="8"/>
                <c:pt idx="0">
                  <c:v>2018</c:v>
                </c:pt>
                <c:pt idx="1">
                  <c:v>2019</c:v>
                </c:pt>
                <c:pt idx="2">
                  <c:v>2020</c:v>
                </c:pt>
                <c:pt idx="3">
                  <c:v>2021</c:v>
                </c:pt>
                <c:pt idx="4">
                  <c:v>2022</c:v>
                </c:pt>
                <c:pt idx="5">
                  <c:v>2023</c:v>
                </c:pt>
                <c:pt idx="6">
                  <c:v>2024</c:v>
                </c:pt>
                <c:pt idx="7">
                  <c:v>2025</c:v>
                </c:pt>
              </c:numCache>
            </c:numRef>
          </c:cat>
          <c:val>
            <c:numRef>
              <c:f>'Chart 5'!$C$2:$C$9</c:f>
              <c:numCache>
                <c:formatCode>0.0</c:formatCode>
                <c:ptCount val="8"/>
                <c:pt idx="0">
                  <c:v>2.8</c:v>
                </c:pt>
                <c:pt idx="1">
                  <c:v>2</c:v>
                </c:pt>
                <c:pt idx="2">
                  <c:v>-2.9</c:v>
                </c:pt>
                <c:pt idx="3">
                  <c:v>4.8</c:v>
                </c:pt>
                <c:pt idx="4">
                  <c:v>-2.1</c:v>
                </c:pt>
                <c:pt idx="5">
                  <c:v>-0.2</c:v>
                </c:pt>
                <c:pt idx="6">
                  <c:v>1.8</c:v>
                </c:pt>
                <c:pt idx="7">
                  <c:v>1.3</c:v>
                </c:pt>
              </c:numCache>
            </c:numRef>
          </c:val>
          <c:smooth val="0"/>
          <c:extLst xmlns:c16r2="http://schemas.microsoft.com/office/drawing/2015/06/chart">
            <c:ext xmlns:c16="http://schemas.microsoft.com/office/drawing/2014/chart" uri="{C3380CC4-5D6E-409C-BE32-E72D297353CC}">
              <c16:uniqueId val="{00000002-319D-4561-B699-4D028F7FC0B2}"/>
            </c:ext>
          </c:extLst>
        </c:ser>
        <c:dLbls>
          <c:showLegendKey val="0"/>
          <c:showVal val="0"/>
          <c:showCatName val="0"/>
          <c:showSerName val="0"/>
          <c:showPercent val="0"/>
          <c:showBubbleSize val="0"/>
        </c:dLbls>
        <c:marker val="1"/>
        <c:smooth val="0"/>
        <c:axId val="476964576"/>
        <c:axId val="476965360"/>
        <c:extLst xmlns:c16r2="http://schemas.microsoft.com/office/drawing/2015/06/chart"/>
      </c:lineChart>
      <c:catAx>
        <c:axId val="476964576"/>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60000000" vert="horz"/>
          <a:lstStyle/>
          <a:p>
            <a:pPr>
              <a:defRPr sz="600"/>
            </a:pPr>
            <a:endParaRPr lang="en-US"/>
          </a:p>
        </c:txPr>
        <c:crossAx val="476965360"/>
        <c:crosses val="autoZero"/>
        <c:auto val="1"/>
        <c:lblAlgn val="ctr"/>
        <c:lblOffset val="100"/>
        <c:noMultiLvlLbl val="0"/>
      </c:catAx>
      <c:valAx>
        <c:axId val="476965360"/>
        <c:scaling>
          <c:orientation val="minMax"/>
          <c:max val="5"/>
        </c:scaling>
        <c:delete val="0"/>
        <c:axPos val="l"/>
        <c:numFmt formatCode="0" sourceLinked="0"/>
        <c:majorTickMark val="out"/>
        <c:minorTickMark val="none"/>
        <c:tickLblPos val="nextTo"/>
        <c:spPr>
          <a:noFill/>
          <a:ln>
            <a:solidFill>
              <a:schemeClr val="tx1"/>
            </a:solidFill>
          </a:ln>
          <a:effectLst/>
        </c:spPr>
        <c:txPr>
          <a:bodyPr rot="-60000000" vert="horz"/>
          <a:lstStyle/>
          <a:p>
            <a:pPr>
              <a:defRPr sz="600"/>
            </a:pPr>
            <a:endParaRPr lang="en-US"/>
          </a:p>
        </c:txPr>
        <c:crossAx val="476964576"/>
        <c:crosses val="autoZero"/>
        <c:crossBetween val="between"/>
        <c:majorUnit val="1"/>
      </c:valAx>
      <c:valAx>
        <c:axId val="423077176"/>
        <c:scaling>
          <c:orientation val="minMax"/>
          <c:max val="2"/>
          <c:min val="-2"/>
        </c:scaling>
        <c:delete val="0"/>
        <c:axPos val="r"/>
        <c:numFmt formatCode="0.0" sourceLinked="0"/>
        <c:majorTickMark val="out"/>
        <c:minorTickMark val="none"/>
        <c:tickLblPos val="nextTo"/>
        <c:spPr>
          <a:ln>
            <a:solidFill>
              <a:schemeClr val="tx1"/>
            </a:solidFill>
          </a:ln>
        </c:spPr>
        <c:txPr>
          <a:bodyPr/>
          <a:lstStyle/>
          <a:p>
            <a:pPr>
              <a:defRPr sz="600"/>
            </a:pPr>
            <a:endParaRPr lang="en-US"/>
          </a:p>
        </c:txPr>
        <c:crossAx val="423078352"/>
        <c:crosses val="max"/>
        <c:crossBetween val="between"/>
      </c:valAx>
      <c:catAx>
        <c:axId val="423078352"/>
        <c:scaling>
          <c:orientation val="minMax"/>
        </c:scaling>
        <c:delete val="1"/>
        <c:axPos val="b"/>
        <c:numFmt formatCode="General" sourceLinked="1"/>
        <c:majorTickMark val="out"/>
        <c:minorTickMark val="none"/>
        <c:tickLblPos val="nextTo"/>
        <c:crossAx val="423077176"/>
        <c:crosses val="autoZero"/>
        <c:auto val="1"/>
        <c:lblAlgn val="ctr"/>
        <c:lblOffset val="100"/>
        <c:noMultiLvlLbl val="0"/>
      </c:catAx>
      <c:spPr>
        <a:noFill/>
        <a:ln>
          <a:noFill/>
        </a:ln>
        <a:effectLst/>
      </c:spPr>
    </c:plotArea>
    <c:legend>
      <c:legendPos val="b"/>
      <c:layout>
        <c:manualLayout>
          <c:xMode val="edge"/>
          <c:yMode val="edge"/>
          <c:x val="1.4363624127403656E-2"/>
          <c:y val="0.80359781365968908"/>
          <c:w val="0.76833650793650798"/>
          <c:h val="0.19157825966399639"/>
        </c:manualLayout>
      </c:layout>
      <c:overlay val="0"/>
      <c:spPr>
        <a:noFill/>
        <a:ln>
          <a:noFill/>
        </a:ln>
        <a:effectLst/>
      </c:spPr>
      <c:txPr>
        <a:bodyPr rot="0" vert="horz"/>
        <a:lstStyle/>
        <a:p>
          <a:pPr>
            <a:defRPr sz="800" b="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20324759327223E-2"/>
          <c:y val="7.4249071886601417E-2"/>
          <c:w val="0.90028478282702751"/>
          <c:h val="0.64603867648504787"/>
        </c:manualLayout>
      </c:layout>
      <c:lineChart>
        <c:grouping val="standard"/>
        <c:varyColors val="0"/>
        <c:ser>
          <c:idx val="0"/>
          <c:order val="0"/>
          <c:tx>
            <c:strRef>
              <c:f>'Chart 6'!$B$1</c:f>
              <c:strCache>
                <c:ptCount val="1"/>
                <c:pt idx="0">
                  <c:v>USA</c:v>
                </c:pt>
              </c:strCache>
            </c:strRef>
          </c:tx>
          <c:marker>
            <c:symbol val="none"/>
          </c:marker>
          <c:cat>
            <c:strRef>
              <c:f>'Chart 6'!$A$18:$A$47</c:f>
              <c:strCache>
                <c:ptCount val="30"/>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pt idx="23">
                  <c:v>IV</c:v>
                </c:pt>
                <c:pt idx="24">
                  <c:v>I 24</c:v>
                </c:pt>
                <c:pt idx="25">
                  <c:v>II</c:v>
                </c:pt>
                <c:pt idx="26">
                  <c:v>III</c:v>
                </c:pt>
                <c:pt idx="27">
                  <c:v>IV</c:v>
                </c:pt>
                <c:pt idx="28">
                  <c:v>I 25</c:v>
                </c:pt>
                <c:pt idx="29">
                  <c:v>II</c:v>
                </c:pt>
              </c:strCache>
            </c:strRef>
          </c:cat>
          <c:val>
            <c:numRef>
              <c:f>'Chart 6'!$B$18:$B$47</c:f>
              <c:numCache>
                <c:formatCode>0.0</c:formatCode>
                <c:ptCount val="30"/>
                <c:pt idx="0">
                  <c:v>2.1774222442061415</c:v>
                </c:pt>
                <c:pt idx="1">
                  <c:v>2.7605686493542407</c:v>
                </c:pt>
                <c:pt idx="2">
                  <c:v>2.6509651735386655</c:v>
                </c:pt>
                <c:pt idx="3">
                  <c:v>2.1753807597040975</c:v>
                </c:pt>
                <c:pt idx="4">
                  <c:v>1.6228179436332788</c:v>
                </c:pt>
                <c:pt idx="5">
                  <c:v>1.8524600448699013</c:v>
                </c:pt>
                <c:pt idx="6">
                  <c:v>1.7494649658598056</c:v>
                </c:pt>
                <c:pt idx="7">
                  <c:v>2.0144465387444668</c:v>
                </c:pt>
                <c:pt idx="8">
                  <c:v>2.1202138001681581</c:v>
                </c:pt>
                <c:pt idx="9">
                  <c:v>0.38654115071385947</c:v>
                </c:pt>
                <c:pt idx="10">
                  <c:v>1.2104210129464796</c:v>
                </c:pt>
                <c:pt idx="11">
                  <c:v>1.2282528234852128</c:v>
                </c:pt>
                <c:pt idx="12">
                  <c:v>1.9023993411310367</c:v>
                </c:pt>
                <c:pt idx="13">
                  <c:v>4.8628374287394163</c:v>
                </c:pt>
                <c:pt idx="14">
                  <c:v>5.3205235849348709</c:v>
                </c:pt>
                <c:pt idx="15">
                  <c:v>6.687222125666108</c:v>
                </c:pt>
                <c:pt idx="16">
                  <c:v>7.9668046998621103</c:v>
                </c:pt>
                <c:pt idx="17">
                  <c:v>8.6414994789339126</c:v>
                </c:pt>
                <c:pt idx="18">
                  <c:v>8.3136229999999998</c:v>
                </c:pt>
                <c:pt idx="19">
                  <c:v>7.1140379999999999</c:v>
                </c:pt>
                <c:pt idx="20">
                  <c:v>6.4551170000000004</c:v>
                </c:pt>
                <c:pt idx="21">
                  <c:v>5.6080690000000004</c:v>
                </c:pt>
                <c:pt idx="22">
                  <c:v>5.573124</c:v>
                </c:pt>
                <c:pt idx="23">
                  <c:v>5.665197</c:v>
                </c:pt>
                <c:pt idx="24">
                  <c:v>4.9509249999999998</c:v>
                </c:pt>
                <c:pt idx="25">
                  <c:v>4.0567500000000001</c:v>
                </c:pt>
                <c:pt idx="26">
                  <c:v>3.5638869999999998</c:v>
                </c:pt>
                <c:pt idx="27">
                  <c:v>3.3255330000000001</c:v>
                </c:pt>
                <c:pt idx="28">
                  <c:v>3.0546760000000002</c:v>
                </c:pt>
                <c:pt idx="29">
                  <c:v>2.8327170000000002</c:v>
                </c:pt>
              </c:numCache>
            </c:numRef>
          </c:val>
          <c:smooth val="0"/>
          <c:extLst xmlns:c16r2="http://schemas.microsoft.com/office/drawing/2015/06/chart">
            <c:ext xmlns:c16="http://schemas.microsoft.com/office/drawing/2014/chart" uri="{C3380CC4-5D6E-409C-BE32-E72D297353CC}">
              <c16:uniqueId val="{00000000-2BB8-4831-9226-006C67DF51C3}"/>
            </c:ext>
          </c:extLst>
        </c:ser>
        <c:ser>
          <c:idx val="1"/>
          <c:order val="1"/>
          <c:tx>
            <c:strRef>
              <c:f>'Chart 6'!$C$1</c:f>
              <c:strCache>
                <c:ptCount val="1"/>
                <c:pt idx="0">
                  <c:v>Eurozone</c:v>
                </c:pt>
              </c:strCache>
            </c:strRef>
          </c:tx>
          <c:marker>
            <c:symbol val="none"/>
          </c:marker>
          <c:cat>
            <c:strRef>
              <c:f>'Chart 6'!$A$18:$A$47</c:f>
              <c:strCache>
                <c:ptCount val="30"/>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pt idx="23">
                  <c:v>IV</c:v>
                </c:pt>
                <c:pt idx="24">
                  <c:v>I 24</c:v>
                </c:pt>
                <c:pt idx="25">
                  <c:v>II</c:v>
                </c:pt>
                <c:pt idx="26">
                  <c:v>III</c:v>
                </c:pt>
                <c:pt idx="27">
                  <c:v>IV</c:v>
                </c:pt>
                <c:pt idx="28">
                  <c:v>I 25</c:v>
                </c:pt>
                <c:pt idx="29">
                  <c:v>II</c:v>
                </c:pt>
              </c:strCache>
            </c:strRef>
          </c:cat>
          <c:val>
            <c:numRef>
              <c:f>'Chart 6'!$C$18:$C$47</c:f>
              <c:numCache>
                <c:formatCode>0.0</c:formatCode>
                <c:ptCount val="30"/>
                <c:pt idx="0">
                  <c:v>1.0888907275346611</c:v>
                </c:pt>
                <c:pt idx="1">
                  <c:v>1.769046499380039</c:v>
                </c:pt>
                <c:pt idx="2">
                  <c:v>2.2817372983533488</c:v>
                </c:pt>
                <c:pt idx="3">
                  <c:v>1.8646504767490626</c:v>
                </c:pt>
                <c:pt idx="4">
                  <c:v>1.4023651654477074</c:v>
                </c:pt>
                <c:pt idx="5">
                  <c:v>1.3804392748031167</c:v>
                </c:pt>
                <c:pt idx="6">
                  <c:v>0.96936318137715127</c:v>
                </c:pt>
                <c:pt idx="7">
                  <c:v>1.0392480576471761</c:v>
                </c:pt>
                <c:pt idx="8">
                  <c:v>1.0823383580023609</c:v>
                </c:pt>
                <c:pt idx="9">
                  <c:v>0.19598580161039181</c:v>
                </c:pt>
                <c:pt idx="10">
                  <c:v>-1.238992324453296E-3</c:v>
                </c:pt>
                <c:pt idx="11">
                  <c:v>-0.25352707588398948</c:v>
                </c:pt>
                <c:pt idx="12">
                  <c:v>1.0273766434597442</c:v>
                </c:pt>
                <c:pt idx="13">
                  <c:v>1.8154820937016061</c:v>
                </c:pt>
                <c:pt idx="14">
                  <c:v>2.8539896174744466</c:v>
                </c:pt>
                <c:pt idx="15">
                  <c:v>4.6399956343358983</c:v>
                </c:pt>
                <c:pt idx="16">
                  <c:v>6.1151957081265982</c:v>
                </c:pt>
                <c:pt idx="17">
                  <c:v>8.0352265810122212</c:v>
                </c:pt>
                <c:pt idx="18">
                  <c:v>9.3232110000000006</c:v>
                </c:pt>
                <c:pt idx="19">
                  <c:v>9.9621259999999996</c:v>
                </c:pt>
                <c:pt idx="20">
                  <c:v>8.8101699999999994</c:v>
                </c:pt>
                <c:pt idx="21">
                  <c:v>7.9889049999999999</c:v>
                </c:pt>
                <c:pt idx="22">
                  <c:v>6.980918</c:v>
                </c:pt>
                <c:pt idx="23">
                  <c:v>5.8618610000000002</c:v>
                </c:pt>
                <c:pt idx="24">
                  <c:v>5.3935500000000003</c:v>
                </c:pt>
                <c:pt idx="25">
                  <c:v>4.7884520000000004</c:v>
                </c:pt>
                <c:pt idx="26">
                  <c:v>4.1905539999999997</c:v>
                </c:pt>
                <c:pt idx="27">
                  <c:v>3.568854</c:v>
                </c:pt>
                <c:pt idx="28">
                  <c:v>3.0665719999999999</c:v>
                </c:pt>
                <c:pt idx="29">
                  <c:v>2.6477469999999999</c:v>
                </c:pt>
              </c:numCache>
            </c:numRef>
          </c:val>
          <c:smooth val="0"/>
          <c:extLst xmlns:c16r2="http://schemas.microsoft.com/office/drawing/2015/06/chart">
            <c:ext xmlns:c16="http://schemas.microsoft.com/office/drawing/2014/chart" uri="{C3380CC4-5D6E-409C-BE32-E72D297353CC}">
              <c16:uniqueId val="{00000001-2BB8-4831-9226-006C67DF51C3}"/>
            </c:ext>
          </c:extLst>
        </c:ser>
        <c:ser>
          <c:idx val="2"/>
          <c:order val="2"/>
          <c:tx>
            <c:strRef>
              <c:f>'Chart 6'!$D$1</c:f>
              <c:strCache>
                <c:ptCount val="1"/>
                <c:pt idx="0">
                  <c:v>Russia</c:v>
                </c:pt>
              </c:strCache>
            </c:strRef>
          </c:tx>
          <c:marker>
            <c:symbol val="none"/>
          </c:marker>
          <c:cat>
            <c:strRef>
              <c:f>'Chart 6'!$A$18:$A$47</c:f>
              <c:strCache>
                <c:ptCount val="30"/>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pt idx="23">
                  <c:v>IV</c:v>
                </c:pt>
                <c:pt idx="24">
                  <c:v>I 24</c:v>
                </c:pt>
                <c:pt idx="25">
                  <c:v>II</c:v>
                </c:pt>
                <c:pt idx="26">
                  <c:v>III</c:v>
                </c:pt>
                <c:pt idx="27">
                  <c:v>IV</c:v>
                </c:pt>
                <c:pt idx="28">
                  <c:v>I 25</c:v>
                </c:pt>
                <c:pt idx="29">
                  <c:v>II</c:v>
                </c:pt>
              </c:strCache>
            </c:strRef>
          </c:cat>
          <c:val>
            <c:numRef>
              <c:f>'Chart 6'!$D$18:$D$47</c:f>
              <c:numCache>
                <c:formatCode>0.0</c:formatCode>
                <c:ptCount val="30"/>
                <c:pt idx="0">
                  <c:v>2.3596678112730416</c:v>
                </c:pt>
                <c:pt idx="1">
                  <c:v>2.3551825089033258</c:v>
                </c:pt>
                <c:pt idx="2">
                  <c:v>2.9429473959271775</c:v>
                </c:pt>
                <c:pt idx="3">
                  <c:v>3.9099497204087896</c:v>
                </c:pt>
                <c:pt idx="4">
                  <c:v>5.2099856038951664</c:v>
                </c:pt>
                <c:pt idx="5">
                  <c:v>4.8921475413734417</c:v>
                </c:pt>
                <c:pt idx="6">
                  <c:v>4.2941274475878739</c:v>
                </c:pt>
                <c:pt idx="7">
                  <c:v>3.5565050233844384</c:v>
                </c:pt>
                <c:pt idx="8">
                  <c:v>2.4418290473676714</c:v>
                </c:pt>
                <c:pt idx="9">
                  <c:v>2.9578607914383457</c:v>
                </c:pt>
                <c:pt idx="10">
                  <c:v>3.5903807890538832</c:v>
                </c:pt>
                <c:pt idx="11">
                  <c:v>4.5344556280351913</c:v>
                </c:pt>
                <c:pt idx="12">
                  <c:v>5.5657758051075721</c:v>
                </c:pt>
                <c:pt idx="13">
                  <c:v>5.8622092744893859</c:v>
                </c:pt>
                <c:pt idx="14">
                  <c:v>6.9206013964728532</c:v>
                </c:pt>
                <c:pt idx="15">
                  <c:v>8.3618062431008529</c:v>
                </c:pt>
                <c:pt idx="16" formatCode="General">
                  <c:v>11.5</c:v>
                </c:pt>
                <c:pt idx="17" formatCode="General">
                  <c:v>16.8</c:v>
                </c:pt>
                <c:pt idx="18" formatCode="General">
                  <c:v>14.4</c:v>
                </c:pt>
                <c:pt idx="19" formatCode="General">
                  <c:v>12.2</c:v>
                </c:pt>
                <c:pt idx="20" formatCode="General">
                  <c:v>11.3</c:v>
                </c:pt>
                <c:pt idx="21" formatCode="General">
                  <c:v>7.4</c:v>
                </c:pt>
                <c:pt idx="22" formatCode="General">
                  <c:v>8.9</c:v>
                </c:pt>
                <c:pt idx="23" formatCode="General">
                  <c:v>9.1</c:v>
                </c:pt>
                <c:pt idx="24" formatCode="General">
                  <c:v>7</c:v>
                </c:pt>
                <c:pt idx="25" formatCode="General">
                  <c:v>5.8</c:v>
                </c:pt>
                <c:pt idx="26" formatCode="General">
                  <c:v>5.0999999999999996</c:v>
                </c:pt>
                <c:pt idx="27" formatCode="General">
                  <c:v>4.8</c:v>
                </c:pt>
                <c:pt idx="28" formatCode="General">
                  <c:v>4.5</c:v>
                </c:pt>
                <c:pt idx="29" formatCode="General">
                  <c:v>4.4000000000000004</c:v>
                </c:pt>
              </c:numCache>
            </c:numRef>
          </c:val>
          <c:smooth val="0"/>
          <c:extLst xmlns:c16r2="http://schemas.microsoft.com/office/drawing/2015/06/chart">
            <c:ext xmlns:c16="http://schemas.microsoft.com/office/drawing/2014/chart" uri="{C3380CC4-5D6E-409C-BE32-E72D297353CC}">
              <c16:uniqueId val="{00000002-2BB8-4831-9226-006C67DF51C3}"/>
            </c:ext>
          </c:extLst>
        </c:ser>
        <c:dLbls>
          <c:showLegendKey val="0"/>
          <c:showVal val="0"/>
          <c:showCatName val="0"/>
          <c:showSerName val="0"/>
          <c:showPercent val="0"/>
          <c:showBubbleSize val="0"/>
        </c:dLbls>
        <c:smooth val="0"/>
        <c:axId val="333208760"/>
        <c:axId val="333204840"/>
      </c:lineChart>
      <c:catAx>
        <c:axId val="333208760"/>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333204840"/>
        <c:crosses val="autoZero"/>
        <c:auto val="1"/>
        <c:lblAlgn val="ctr"/>
        <c:lblOffset val="100"/>
        <c:tickLblSkip val="1"/>
        <c:tickMarkSkip val="1"/>
        <c:noMultiLvlLbl val="0"/>
      </c:catAx>
      <c:valAx>
        <c:axId val="333204840"/>
        <c:scaling>
          <c:orientation val="minMax"/>
          <c:max val="18"/>
          <c:min val="-1"/>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333208760"/>
        <c:crosses val="autoZero"/>
        <c:crossBetween val="between"/>
      </c:valAx>
      <c:spPr>
        <a:noFill/>
        <a:ln>
          <a:noFill/>
        </a:ln>
        <a:effectLst/>
      </c:spPr>
    </c:plotArea>
    <c:legend>
      <c:legendPos val="b"/>
      <c:layout>
        <c:manualLayout>
          <c:xMode val="edge"/>
          <c:yMode val="edge"/>
          <c:x val="3.0114701024783696E-3"/>
          <c:y val="0.87424344084532035"/>
          <c:w val="0.8533492063492063"/>
          <c:h val="0.1062417553226278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blipFill dpi="0" rotWithShape="1">
      <a:blip xmlns:r="http://schemas.openxmlformats.org/officeDocument/2006/relationships" r:embed="rId1"/>
      <a:srcRect/>
      <a:stretch>
        <a:fillRect l="66000" r="3000"/>
      </a:stretch>
    </a:blip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48299784099567"/>
          <c:y val="4.7060267128473096E-2"/>
          <c:w val="0.8702137483650666"/>
          <c:h val="0.62748212961355787"/>
        </c:manualLayout>
      </c:layout>
      <c:barChart>
        <c:barDir val="col"/>
        <c:grouping val="clustered"/>
        <c:varyColors val="0"/>
        <c:ser>
          <c:idx val="2"/>
          <c:order val="2"/>
          <c:tx>
            <c:strRef>
              <c:f>'Chart 7'!$D$1</c:f>
              <c:strCache>
                <c:ptCount val="1"/>
                <c:pt idx="0">
                  <c:v>Variance, right-hand scale</c:v>
                </c:pt>
              </c:strCache>
            </c:strRef>
          </c:tx>
          <c:spPr>
            <a:solidFill>
              <a:schemeClr val="accent2"/>
            </a:solidFill>
          </c:spPr>
          <c:invertIfNegative val="0"/>
          <c:cat>
            <c:strRef>
              <c:f>'Chart 7'!$A$2:$A$33</c:f>
              <c:strCache>
                <c:ptCount val="32"/>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pt idx="23">
                  <c:v>IV</c:v>
                </c:pt>
                <c:pt idx="24">
                  <c:v>I 24</c:v>
                </c:pt>
                <c:pt idx="25">
                  <c:v>II</c:v>
                </c:pt>
                <c:pt idx="26">
                  <c:v>III</c:v>
                </c:pt>
                <c:pt idx="27">
                  <c:v>IV</c:v>
                </c:pt>
                <c:pt idx="28">
                  <c:v>I 25</c:v>
                </c:pt>
                <c:pt idx="29">
                  <c:v>II</c:v>
                </c:pt>
                <c:pt idx="30">
                  <c:v>III</c:v>
                </c:pt>
                <c:pt idx="31">
                  <c:v>IV</c:v>
                </c:pt>
              </c:strCache>
            </c:strRef>
          </c:cat>
          <c:val>
            <c:numRef>
              <c:f>'Chart 7'!$D$2:$D$33</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6.8446506520558614E-3</c:v>
                </c:pt>
                <c:pt idx="17">
                  <c:v>4.9831756090497947E-2</c:v>
                </c:pt>
                <c:pt idx="18">
                  <c:v>-1.1618067714152858E-2</c:v>
                </c:pt>
                <c:pt idx="19">
                  <c:v>289.42706659020223</c:v>
                </c:pt>
                <c:pt idx="20">
                  <c:v>1108.876130188466</c:v>
                </c:pt>
                <c:pt idx="21">
                  <c:v>1098.3916549739733</c:v>
                </c:pt>
                <c:pt idx="22">
                  <c:v>1091.3600593401507</c:v>
                </c:pt>
                <c:pt idx="23">
                  <c:v>1019.2279739450951</c:v>
                </c:pt>
                <c:pt idx="24">
                  <c:v>922.72013693614463</c:v>
                </c:pt>
                <c:pt idx="25">
                  <c:v>865.77498157948139</c:v>
                </c:pt>
                <c:pt idx="26">
                  <c:v>830.01881035206316</c:v>
                </c:pt>
                <c:pt idx="27">
                  <c:v>809.93697244978284</c:v>
                </c:pt>
                <c:pt idx="28">
                  <c:v>800.24355561710945</c:v>
                </c:pt>
                <c:pt idx="29">
                  <c:v>794.21362705655883</c:v>
                </c:pt>
                <c:pt idx="30">
                  <c:v>790.64628506902773</c:v>
                </c:pt>
                <c:pt idx="31">
                  <c:v>787.61273436975353</c:v>
                </c:pt>
              </c:numCache>
            </c:numRef>
          </c:val>
          <c:extLst xmlns:c16r2="http://schemas.microsoft.com/office/drawing/2015/06/chart">
            <c:ext xmlns:c16="http://schemas.microsoft.com/office/drawing/2014/chart" uri="{C3380CC4-5D6E-409C-BE32-E72D297353CC}">
              <c16:uniqueId val="{00000000-87CE-4BAE-9157-3A67366BAD30}"/>
            </c:ext>
          </c:extLst>
        </c:ser>
        <c:dLbls>
          <c:showLegendKey val="0"/>
          <c:showVal val="0"/>
          <c:showCatName val="0"/>
          <c:showSerName val="0"/>
          <c:showPercent val="0"/>
          <c:showBubbleSize val="0"/>
        </c:dLbls>
        <c:gapWidth val="150"/>
        <c:axId val="479549568"/>
        <c:axId val="425708376"/>
      </c:barChart>
      <c:lineChart>
        <c:grouping val="standard"/>
        <c:varyColors val="0"/>
        <c:ser>
          <c:idx val="1"/>
          <c:order val="0"/>
          <c:tx>
            <c:strRef>
              <c:f>'Chart 7'!$B$1</c:f>
              <c:strCache>
                <c:ptCount val="1"/>
                <c:pt idx="0">
                  <c:v>Previous quarter's scenario</c:v>
                </c:pt>
              </c:strCache>
            </c:strRef>
          </c:tx>
          <c:spPr>
            <a:ln w="15875" cap="rnd">
              <a:solidFill>
                <a:srgbClr val="002060"/>
              </a:solidFill>
              <a:prstDash val="sysDash"/>
              <a:round/>
            </a:ln>
            <a:effectLst/>
          </c:spPr>
          <c:marker>
            <c:symbol val="none"/>
          </c:marker>
          <c:cat>
            <c:strRef>
              <c:f>'Chart 7'!$A$2:$A$33</c:f>
              <c:strCache>
                <c:ptCount val="32"/>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pt idx="23">
                  <c:v>IV</c:v>
                </c:pt>
                <c:pt idx="24">
                  <c:v>I 24</c:v>
                </c:pt>
                <c:pt idx="25">
                  <c:v>II</c:v>
                </c:pt>
                <c:pt idx="26">
                  <c:v>III</c:v>
                </c:pt>
                <c:pt idx="27">
                  <c:v>IV</c:v>
                </c:pt>
                <c:pt idx="28">
                  <c:v>I 25</c:v>
                </c:pt>
                <c:pt idx="29">
                  <c:v>II</c:v>
                </c:pt>
                <c:pt idx="30">
                  <c:v>III</c:v>
                </c:pt>
                <c:pt idx="31">
                  <c:v>IV</c:v>
                </c:pt>
              </c:strCache>
            </c:strRef>
          </c:cat>
          <c:val>
            <c:numRef>
              <c:f>'Chart 7'!$B$2:$B$33</c:f>
              <c:numCache>
                <c:formatCode>0.0</c:formatCode>
                <c:ptCount val="32"/>
                <c:pt idx="0">
                  <c:v>6998.0465163670224</c:v>
                </c:pt>
                <c:pt idx="1">
                  <c:v>6900.9497773229796</c:v>
                </c:pt>
                <c:pt idx="2">
                  <c:v>6127.8205660826761</c:v>
                </c:pt>
                <c:pt idx="3">
                  <c:v>6151.9583438079626</c:v>
                </c:pt>
                <c:pt idx="4">
                  <c:v>6223.9811048470765</c:v>
                </c:pt>
                <c:pt idx="5">
                  <c:v>6128.4899444805424</c:v>
                </c:pt>
                <c:pt idx="6">
                  <c:v>5823.3137409942719</c:v>
                </c:pt>
                <c:pt idx="7">
                  <c:v>5920.7306448462232</c:v>
                </c:pt>
                <c:pt idx="8">
                  <c:v>5667.7569567766695</c:v>
                </c:pt>
                <c:pt idx="9">
                  <c:v>5371.9369457511648</c:v>
                </c:pt>
                <c:pt idx="10">
                  <c:v>6515.6400027568252</c:v>
                </c:pt>
                <c:pt idx="11">
                  <c:v>7209.4878177814453</c:v>
                </c:pt>
                <c:pt idx="12">
                  <c:v>8462.5100939022777</c:v>
                </c:pt>
                <c:pt idx="13">
                  <c:v>9710.4974435606455</c:v>
                </c:pt>
                <c:pt idx="14">
                  <c:v>9394.8482546176183</c:v>
                </c:pt>
                <c:pt idx="15">
                  <c:v>9584.6138714543849</c:v>
                </c:pt>
                <c:pt idx="16">
                  <c:v>9960.9931553493479</c:v>
                </c:pt>
                <c:pt idx="17">
                  <c:v>9510.6501682439102</c:v>
                </c:pt>
                <c:pt idx="18">
                  <c:v>7720.4116180677138</c:v>
                </c:pt>
                <c:pt idx="19">
                  <c:v>7713.9729334097974</c:v>
                </c:pt>
                <c:pt idx="20">
                  <c:v>7753.9238698115332</c:v>
                </c:pt>
                <c:pt idx="21">
                  <c:v>7976.3083450260274</c:v>
                </c:pt>
                <c:pt idx="22">
                  <c:v>8097.9399406598486</c:v>
                </c:pt>
                <c:pt idx="23">
                  <c:v>8232.6720260549046</c:v>
                </c:pt>
                <c:pt idx="24">
                  <c:v>8368.3798630638557</c:v>
                </c:pt>
                <c:pt idx="25">
                  <c:v>8463.6250184205182</c:v>
                </c:pt>
                <c:pt idx="26">
                  <c:v>8542.7811896479361</c:v>
                </c:pt>
                <c:pt idx="27">
                  <c:v>8612.2630275502179</c:v>
                </c:pt>
                <c:pt idx="28">
                  <c:v>8678.3564443828909</c:v>
                </c:pt>
                <c:pt idx="29">
                  <c:v>8745.8863729434415</c:v>
                </c:pt>
                <c:pt idx="30">
                  <c:v>8819.4537149309726</c:v>
                </c:pt>
                <c:pt idx="31">
                  <c:v>8899.2872656302461</c:v>
                </c:pt>
              </c:numCache>
            </c:numRef>
          </c:val>
          <c:smooth val="0"/>
          <c:extLst xmlns:c16r2="http://schemas.microsoft.com/office/drawing/2015/06/chart">
            <c:ext xmlns:c16="http://schemas.microsoft.com/office/drawing/2014/chart" uri="{C3380CC4-5D6E-409C-BE32-E72D297353CC}">
              <c16:uniqueId val="{00000001-87CE-4BAE-9157-3A67366BAD30}"/>
            </c:ext>
          </c:extLst>
        </c:ser>
        <c:ser>
          <c:idx val="0"/>
          <c:order val="1"/>
          <c:tx>
            <c:strRef>
              <c:f>'Chart 7'!$C$1</c:f>
              <c:strCache>
                <c:ptCount val="1"/>
                <c:pt idx="0">
                  <c:v>Current quarter's scenario</c:v>
                </c:pt>
              </c:strCache>
            </c:strRef>
          </c:tx>
          <c:spPr>
            <a:ln w="22225">
              <a:solidFill>
                <a:srgbClr val="C00000"/>
              </a:solidFill>
            </a:ln>
          </c:spPr>
          <c:marker>
            <c:symbol val="none"/>
          </c:marker>
          <c:cat>
            <c:strRef>
              <c:f>'Chart 7'!$A$2:$A$33</c:f>
              <c:strCache>
                <c:ptCount val="32"/>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pt idx="23">
                  <c:v>IV</c:v>
                </c:pt>
                <c:pt idx="24">
                  <c:v>I 24</c:v>
                </c:pt>
                <c:pt idx="25">
                  <c:v>II</c:v>
                </c:pt>
                <c:pt idx="26">
                  <c:v>III</c:v>
                </c:pt>
                <c:pt idx="27">
                  <c:v>IV</c:v>
                </c:pt>
                <c:pt idx="28">
                  <c:v>I 25</c:v>
                </c:pt>
                <c:pt idx="29">
                  <c:v>II</c:v>
                </c:pt>
                <c:pt idx="30">
                  <c:v>III</c:v>
                </c:pt>
                <c:pt idx="31">
                  <c:v>IV</c:v>
                </c:pt>
              </c:strCache>
            </c:strRef>
          </c:cat>
          <c:val>
            <c:numRef>
              <c:f>'Chart 7'!$C$2:$C$33</c:f>
              <c:numCache>
                <c:formatCode>0.0</c:formatCode>
                <c:ptCount val="32"/>
                <c:pt idx="0">
                  <c:v>6998.0465163670224</c:v>
                </c:pt>
                <c:pt idx="1">
                  <c:v>6900.9497773229796</c:v>
                </c:pt>
                <c:pt idx="2">
                  <c:v>6127.8205660826761</c:v>
                </c:pt>
                <c:pt idx="3">
                  <c:v>6151.9583438079626</c:v>
                </c:pt>
                <c:pt idx="4">
                  <c:v>6223.9811048470765</c:v>
                </c:pt>
                <c:pt idx="5">
                  <c:v>6128.4899444805424</c:v>
                </c:pt>
                <c:pt idx="6">
                  <c:v>5823.3137409942719</c:v>
                </c:pt>
                <c:pt idx="7">
                  <c:v>5920.7306448462232</c:v>
                </c:pt>
                <c:pt idx="8">
                  <c:v>5667.7569567766695</c:v>
                </c:pt>
                <c:pt idx="9">
                  <c:v>5371.9369457511648</c:v>
                </c:pt>
                <c:pt idx="10">
                  <c:v>6515.6400027568252</c:v>
                </c:pt>
                <c:pt idx="11">
                  <c:v>7209.4878177814453</c:v>
                </c:pt>
                <c:pt idx="12">
                  <c:v>8462.5100939022777</c:v>
                </c:pt>
                <c:pt idx="13">
                  <c:v>9710.4974435606455</c:v>
                </c:pt>
                <c:pt idx="14">
                  <c:v>9394.8482546176183</c:v>
                </c:pt>
                <c:pt idx="15">
                  <c:v>9584.6138714543849</c:v>
                </c:pt>
                <c:pt idx="16" formatCode="General">
                  <c:v>9961</c:v>
                </c:pt>
                <c:pt idx="17" formatCode="General">
                  <c:v>9510.7000000000007</c:v>
                </c:pt>
                <c:pt idx="18" formatCode="General">
                  <c:v>7720.4</c:v>
                </c:pt>
                <c:pt idx="19" formatCode="General">
                  <c:v>8003.4</c:v>
                </c:pt>
                <c:pt idx="20" formatCode="General">
                  <c:v>8862.7999999999993</c:v>
                </c:pt>
                <c:pt idx="21" formatCode="General">
                  <c:v>9074.7000000000007</c:v>
                </c:pt>
                <c:pt idx="22" formatCode="General">
                  <c:v>9189.2999999999993</c:v>
                </c:pt>
                <c:pt idx="23" formatCode="General">
                  <c:v>9251.9</c:v>
                </c:pt>
                <c:pt idx="24" formatCode="General">
                  <c:v>9291.1</c:v>
                </c:pt>
                <c:pt idx="25" formatCode="General">
                  <c:v>9329.4</c:v>
                </c:pt>
                <c:pt idx="26" formatCode="General">
                  <c:v>9372.7999999999993</c:v>
                </c:pt>
                <c:pt idx="27" formatCode="General">
                  <c:v>9422.2000000000007</c:v>
                </c:pt>
                <c:pt idx="28" formatCode="General">
                  <c:v>9478.6</c:v>
                </c:pt>
                <c:pt idx="29" formatCode="General">
                  <c:v>9540.1</c:v>
                </c:pt>
                <c:pt idx="30" formatCode="General">
                  <c:v>9610.1</c:v>
                </c:pt>
                <c:pt idx="31" formatCode="General">
                  <c:v>9686.9</c:v>
                </c:pt>
              </c:numCache>
            </c:numRef>
          </c:val>
          <c:smooth val="0"/>
          <c:extLst xmlns:c16r2="http://schemas.microsoft.com/office/drawing/2015/06/chart">
            <c:ext xmlns:c16="http://schemas.microsoft.com/office/drawing/2014/chart" uri="{C3380CC4-5D6E-409C-BE32-E72D297353CC}">
              <c16:uniqueId val="{00000002-87CE-4BAE-9157-3A67366BAD30}"/>
            </c:ext>
          </c:extLst>
        </c:ser>
        <c:dLbls>
          <c:showLegendKey val="0"/>
          <c:showVal val="0"/>
          <c:showCatName val="0"/>
          <c:showSerName val="0"/>
          <c:showPercent val="0"/>
          <c:showBubbleSize val="0"/>
        </c:dLbls>
        <c:marker val="1"/>
        <c:smooth val="0"/>
        <c:axId val="476962224"/>
        <c:axId val="425709552"/>
      </c:lineChart>
      <c:catAx>
        <c:axId val="476962224"/>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a:lstStyle/>
          <a:p>
            <a:pPr>
              <a:defRPr/>
            </a:pPr>
            <a:endParaRPr lang="en-US"/>
          </a:p>
        </c:txPr>
        <c:crossAx val="425709552"/>
        <c:crosses val="autoZero"/>
        <c:auto val="1"/>
        <c:lblAlgn val="ctr"/>
        <c:lblOffset val="100"/>
        <c:noMultiLvlLbl val="0"/>
      </c:catAx>
      <c:valAx>
        <c:axId val="425709552"/>
        <c:scaling>
          <c:orientation val="minMax"/>
          <c:min val="5000"/>
        </c:scaling>
        <c:delete val="0"/>
        <c:axPos val="l"/>
        <c:numFmt formatCode="0" sourceLinked="0"/>
        <c:majorTickMark val="out"/>
        <c:minorTickMark val="none"/>
        <c:tickLblPos val="nextTo"/>
        <c:spPr>
          <a:noFill/>
          <a:ln>
            <a:solidFill>
              <a:schemeClr val="tx1"/>
            </a:solidFill>
          </a:ln>
          <a:effectLst/>
        </c:spPr>
        <c:txPr>
          <a:bodyPr rot="-60000000" vert="horz"/>
          <a:lstStyle/>
          <a:p>
            <a:pPr>
              <a:defRPr/>
            </a:pPr>
            <a:endParaRPr lang="en-US"/>
          </a:p>
        </c:txPr>
        <c:crossAx val="476962224"/>
        <c:crosses val="autoZero"/>
        <c:crossBetween val="between"/>
        <c:majorUnit val="750"/>
      </c:valAx>
      <c:valAx>
        <c:axId val="425708376"/>
        <c:scaling>
          <c:orientation val="minMax"/>
        </c:scaling>
        <c:delete val="0"/>
        <c:axPos val="r"/>
        <c:numFmt formatCode="0" sourceLinked="0"/>
        <c:majorTickMark val="out"/>
        <c:minorTickMark val="none"/>
        <c:tickLblPos val="nextTo"/>
        <c:spPr>
          <a:ln>
            <a:solidFill>
              <a:schemeClr val="tx1"/>
            </a:solidFill>
          </a:ln>
        </c:spPr>
        <c:crossAx val="479549568"/>
        <c:crosses val="max"/>
        <c:crossBetween val="between"/>
      </c:valAx>
      <c:catAx>
        <c:axId val="479549568"/>
        <c:scaling>
          <c:orientation val="minMax"/>
        </c:scaling>
        <c:delete val="1"/>
        <c:axPos val="b"/>
        <c:numFmt formatCode="General" sourceLinked="1"/>
        <c:majorTickMark val="out"/>
        <c:minorTickMark val="none"/>
        <c:tickLblPos val="nextTo"/>
        <c:crossAx val="425708376"/>
        <c:crosses val="autoZero"/>
        <c:auto val="1"/>
        <c:lblAlgn val="ctr"/>
        <c:lblOffset val="100"/>
        <c:noMultiLvlLbl val="0"/>
      </c:catAx>
      <c:spPr>
        <a:noFill/>
        <a:ln>
          <a:noFill/>
        </a:ln>
        <a:effectLst/>
      </c:spPr>
    </c:plotArea>
    <c:legend>
      <c:legendPos val="r"/>
      <c:layout>
        <c:manualLayout>
          <c:xMode val="edge"/>
          <c:yMode val="edge"/>
          <c:x val="0"/>
          <c:y val="0.76539523597237658"/>
          <c:w val="0.91243603451918442"/>
          <c:h val="0.19831199857604989"/>
        </c:manualLayout>
      </c:layout>
      <c:overlay val="0"/>
      <c:spPr>
        <a:noFill/>
        <a:ln>
          <a:noFill/>
        </a:ln>
        <a:effectLst/>
      </c:spPr>
      <c:txPr>
        <a:bodyPr rot="0" vert="horz"/>
        <a:lstStyle/>
        <a:p>
          <a:pPr>
            <a:defRPr/>
          </a:pPr>
          <a:endParaRPr lang="en-US"/>
        </a:p>
      </c:txPr>
    </c:legend>
    <c:plotVisOnly val="1"/>
    <c:dispBlanksAs val="gap"/>
    <c:showDLblsOverMax val="0"/>
  </c:chart>
  <c:spPr>
    <a:noFill/>
    <a:ln w="9525" cap="flat" cmpd="sng" algn="ctr">
      <a:noFill/>
      <a:round/>
    </a:ln>
    <a:effectLst/>
  </c:spPr>
  <c:txPr>
    <a:bodyPr/>
    <a:lstStyle/>
    <a:p>
      <a:pPr>
        <a:defRPr sz="700">
          <a:latin typeface="GHEA Grapalat" panose="02000506050000020003" pitchFamily="50"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3.5298841202465008E-2"/>
          <c:w val="0.89190889319278643"/>
          <c:h val="0.6503455913139774"/>
        </c:manualLayout>
      </c:layout>
      <c:barChart>
        <c:barDir val="col"/>
        <c:grouping val="clustered"/>
        <c:varyColors val="0"/>
        <c:ser>
          <c:idx val="1"/>
          <c:order val="2"/>
          <c:tx>
            <c:strRef>
              <c:f>'Chart 8'!$D$1</c:f>
              <c:strCache>
                <c:ptCount val="1"/>
                <c:pt idx="0">
                  <c:v>Variance, right-hand scale</c:v>
                </c:pt>
              </c:strCache>
            </c:strRef>
          </c:tx>
          <c:invertIfNegative val="0"/>
          <c:cat>
            <c:strRef>
              <c:f>'Chart 8'!$A$2:$A$33</c:f>
              <c:strCache>
                <c:ptCount val="32"/>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pt idx="23">
                  <c:v>IV</c:v>
                </c:pt>
                <c:pt idx="24">
                  <c:v>I 24</c:v>
                </c:pt>
                <c:pt idx="25">
                  <c:v>II</c:v>
                </c:pt>
                <c:pt idx="26">
                  <c:v>III</c:v>
                </c:pt>
                <c:pt idx="27">
                  <c:v>IV</c:v>
                </c:pt>
                <c:pt idx="28">
                  <c:v>I 25</c:v>
                </c:pt>
                <c:pt idx="29">
                  <c:v>II</c:v>
                </c:pt>
                <c:pt idx="30">
                  <c:v>III</c:v>
                </c:pt>
                <c:pt idx="31">
                  <c:v>IV</c:v>
                </c:pt>
              </c:strCache>
            </c:strRef>
          </c:cat>
          <c:val>
            <c:numRef>
              <c:f>'Chart 8'!$D$2:$D$33</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1.2595105462537504E-2</c:v>
                </c:pt>
                <c:pt idx="17">
                  <c:v>4.1650118485449639E-2</c:v>
                </c:pt>
                <c:pt idx="18">
                  <c:v>6.6010746667188869E-4</c:v>
                </c:pt>
                <c:pt idx="19">
                  <c:v>-5.859435300544888</c:v>
                </c:pt>
                <c:pt idx="20">
                  <c:v>-10.595793687056499</c:v>
                </c:pt>
                <c:pt idx="21">
                  <c:v>-10.639384971627337</c:v>
                </c:pt>
                <c:pt idx="22">
                  <c:v>-8.2166454392894366</c:v>
                </c:pt>
                <c:pt idx="23">
                  <c:v>-6.6685134108491724</c:v>
                </c:pt>
                <c:pt idx="24">
                  <c:v>-6.8101072419403152</c:v>
                </c:pt>
                <c:pt idx="25">
                  <c:v>-6.7420139450834426</c:v>
                </c:pt>
                <c:pt idx="26">
                  <c:v>-6.6249295850904417</c:v>
                </c:pt>
                <c:pt idx="27">
                  <c:v>-6.4248153370194245</c:v>
                </c:pt>
                <c:pt idx="28">
                  <c:v>-6.1498929234962674</c:v>
                </c:pt>
                <c:pt idx="29">
                  <c:v>-5.8751560906427187</c:v>
                </c:pt>
                <c:pt idx="30">
                  <c:v>-5.5768096104420124</c:v>
                </c:pt>
                <c:pt idx="31">
                  <c:v>-5.4491873700797555</c:v>
                </c:pt>
              </c:numCache>
            </c:numRef>
          </c:val>
          <c:extLst xmlns:c16r2="http://schemas.microsoft.com/office/drawing/2015/06/chart">
            <c:ext xmlns:c16="http://schemas.microsoft.com/office/drawing/2014/chart" uri="{C3380CC4-5D6E-409C-BE32-E72D297353CC}">
              <c16:uniqueId val="{00000000-ED2E-4E92-9C5F-777FBDE9DCD5}"/>
            </c:ext>
          </c:extLst>
        </c:ser>
        <c:dLbls>
          <c:showLegendKey val="0"/>
          <c:showVal val="0"/>
          <c:showCatName val="0"/>
          <c:showSerName val="0"/>
          <c:showPercent val="0"/>
          <c:showBubbleSize val="0"/>
        </c:dLbls>
        <c:gapWidth val="150"/>
        <c:axId val="479543688"/>
        <c:axId val="479550352"/>
      </c:barChart>
      <c:lineChart>
        <c:grouping val="standard"/>
        <c:varyColors val="0"/>
        <c:ser>
          <c:idx val="0"/>
          <c:order val="0"/>
          <c:tx>
            <c:strRef>
              <c:f>'Chart 8'!$B$1</c:f>
              <c:strCache>
                <c:ptCount val="1"/>
                <c:pt idx="0">
                  <c:v>Previous quarter's scenario</c:v>
                </c:pt>
              </c:strCache>
            </c:strRef>
          </c:tx>
          <c:spPr>
            <a:ln>
              <a:solidFill>
                <a:srgbClr val="002060"/>
              </a:solidFill>
              <a:prstDash val="sysDash"/>
            </a:ln>
          </c:spPr>
          <c:marker>
            <c:symbol val="none"/>
          </c:marker>
          <c:cat>
            <c:strRef>
              <c:f>'Chart 8'!$A$2:$A$33</c:f>
              <c:strCache>
                <c:ptCount val="32"/>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pt idx="23">
                  <c:v>IV</c:v>
                </c:pt>
                <c:pt idx="24">
                  <c:v>I 24</c:v>
                </c:pt>
                <c:pt idx="25">
                  <c:v>II</c:v>
                </c:pt>
                <c:pt idx="26">
                  <c:v>III</c:v>
                </c:pt>
                <c:pt idx="27">
                  <c:v>IV</c:v>
                </c:pt>
                <c:pt idx="28">
                  <c:v>I 25</c:v>
                </c:pt>
                <c:pt idx="29">
                  <c:v>II</c:v>
                </c:pt>
                <c:pt idx="30">
                  <c:v>III</c:v>
                </c:pt>
                <c:pt idx="31">
                  <c:v>IV</c:v>
                </c:pt>
              </c:strCache>
            </c:strRef>
          </c:cat>
          <c:val>
            <c:numRef>
              <c:f>'Chart 8'!$B$2:$B$33</c:f>
              <c:numCache>
                <c:formatCode>0.00</c:formatCode>
                <c:ptCount val="32"/>
                <c:pt idx="0">
                  <c:v>67.161627158131893</c:v>
                </c:pt>
                <c:pt idx="1">
                  <c:v>74.868828574981237</c:v>
                </c:pt>
                <c:pt idx="2">
                  <c:v>75.934226895862707</c:v>
                </c:pt>
                <c:pt idx="3">
                  <c:v>67.43659883747091</c:v>
                </c:pt>
                <c:pt idx="4">
                  <c:v>63.838281249780415</c:v>
                </c:pt>
                <c:pt idx="5">
                  <c:v>68.216214100362095</c:v>
                </c:pt>
                <c:pt idx="6">
                  <c:v>61.970911772927693</c:v>
                </c:pt>
                <c:pt idx="7">
                  <c:v>62.463898134377303</c:v>
                </c:pt>
                <c:pt idx="8">
                  <c:v>49.206784975686951</c:v>
                </c:pt>
                <c:pt idx="9">
                  <c:v>32.770992529500042</c:v>
                </c:pt>
                <c:pt idx="10">
                  <c:v>42.926894460120586</c:v>
                </c:pt>
                <c:pt idx="11">
                  <c:v>44.940717843265325</c:v>
                </c:pt>
                <c:pt idx="12">
                  <c:v>60.934907849564148</c:v>
                </c:pt>
                <c:pt idx="13">
                  <c:v>68.920003331611568</c:v>
                </c:pt>
                <c:pt idx="14">
                  <c:v>73.161525875793998</c:v>
                </c:pt>
                <c:pt idx="15">
                  <c:v>79.713210907830714</c:v>
                </c:pt>
                <c:pt idx="16">
                  <c:v>96.887404894537468</c:v>
                </c:pt>
                <c:pt idx="17">
                  <c:v>111.75834988151455</c:v>
                </c:pt>
                <c:pt idx="18">
                  <c:v>97.599339892533322</c:v>
                </c:pt>
                <c:pt idx="19">
                  <c:v>94.359435300544888</c:v>
                </c:pt>
                <c:pt idx="20">
                  <c:v>95.595793687056499</c:v>
                </c:pt>
                <c:pt idx="21">
                  <c:v>95.739384971627331</c:v>
                </c:pt>
                <c:pt idx="22">
                  <c:v>97.916645439289439</c:v>
                </c:pt>
                <c:pt idx="23">
                  <c:v>98.868513410849175</c:v>
                </c:pt>
                <c:pt idx="24">
                  <c:v>100.31010724194032</c:v>
                </c:pt>
                <c:pt idx="25">
                  <c:v>101.04201394508344</c:v>
                </c:pt>
                <c:pt idx="26">
                  <c:v>101.52492958509045</c:v>
                </c:pt>
                <c:pt idx="27">
                  <c:v>101.82481533701943</c:v>
                </c:pt>
                <c:pt idx="28">
                  <c:v>102.04989292349627</c:v>
                </c:pt>
                <c:pt idx="29">
                  <c:v>102.27515609064272</c:v>
                </c:pt>
                <c:pt idx="30">
                  <c:v>102.57680961044201</c:v>
                </c:pt>
                <c:pt idx="31">
                  <c:v>102.94918737007976</c:v>
                </c:pt>
              </c:numCache>
            </c:numRef>
          </c:val>
          <c:smooth val="0"/>
          <c:extLst xmlns:c16r2="http://schemas.microsoft.com/office/drawing/2015/06/chart">
            <c:ext xmlns:c16="http://schemas.microsoft.com/office/drawing/2014/chart" uri="{C3380CC4-5D6E-409C-BE32-E72D297353CC}">
              <c16:uniqueId val="{00000001-ED2E-4E92-9C5F-777FBDE9DCD5}"/>
            </c:ext>
          </c:extLst>
        </c:ser>
        <c:ser>
          <c:idx val="4"/>
          <c:order val="1"/>
          <c:tx>
            <c:strRef>
              <c:f>'Chart 8'!$C$1</c:f>
              <c:strCache>
                <c:ptCount val="1"/>
                <c:pt idx="0">
                  <c:v>Current quarter's scenario</c:v>
                </c:pt>
              </c:strCache>
            </c:strRef>
          </c:tx>
          <c:spPr>
            <a:ln w="22225">
              <a:solidFill>
                <a:srgbClr val="C00000"/>
              </a:solidFill>
            </a:ln>
          </c:spPr>
          <c:marker>
            <c:symbol val="none"/>
          </c:marker>
          <c:cat>
            <c:strRef>
              <c:f>'Chart 8'!$A$2:$A$33</c:f>
              <c:strCache>
                <c:ptCount val="32"/>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pt idx="23">
                  <c:v>IV</c:v>
                </c:pt>
                <c:pt idx="24">
                  <c:v>I 24</c:v>
                </c:pt>
                <c:pt idx="25">
                  <c:v>II</c:v>
                </c:pt>
                <c:pt idx="26">
                  <c:v>III</c:v>
                </c:pt>
                <c:pt idx="27">
                  <c:v>IV</c:v>
                </c:pt>
                <c:pt idx="28">
                  <c:v>I 25</c:v>
                </c:pt>
                <c:pt idx="29">
                  <c:v>II</c:v>
                </c:pt>
                <c:pt idx="30">
                  <c:v>III</c:v>
                </c:pt>
                <c:pt idx="31">
                  <c:v>IV</c:v>
                </c:pt>
              </c:strCache>
            </c:strRef>
          </c:cat>
          <c:val>
            <c:numRef>
              <c:f>'Chart 8'!$C$2:$C$33</c:f>
              <c:numCache>
                <c:formatCode>0.00</c:formatCode>
                <c:ptCount val="32"/>
                <c:pt idx="0">
                  <c:v>67.161627158131893</c:v>
                </c:pt>
                <c:pt idx="1">
                  <c:v>74.868828574981237</c:v>
                </c:pt>
                <c:pt idx="2">
                  <c:v>75.934226895862707</c:v>
                </c:pt>
                <c:pt idx="3">
                  <c:v>67.43659883747091</c:v>
                </c:pt>
                <c:pt idx="4">
                  <c:v>63.838281249780415</c:v>
                </c:pt>
                <c:pt idx="5">
                  <c:v>68.216214100362095</c:v>
                </c:pt>
                <c:pt idx="6">
                  <c:v>61.970911772927693</c:v>
                </c:pt>
                <c:pt idx="7">
                  <c:v>62.463898134377303</c:v>
                </c:pt>
                <c:pt idx="8">
                  <c:v>49.206784975686951</c:v>
                </c:pt>
                <c:pt idx="9">
                  <c:v>32.770992529500042</c:v>
                </c:pt>
                <c:pt idx="10">
                  <c:v>42.926894460120586</c:v>
                </c:pt>
                <c:pt idx="11">
                  <c:v>44.940717843265325</c:v>
                </c:pt>
                <c:pt idx="12">
                  <c:v>60.934907849564148</c:v>
                </c:pt>
                <c:pt idx="13">
                  <c:v>68.920003331611568</c:v>
                </c:pt>
                <c:pt idx="14">
                  <c:v>73.161525875793998</c:v>
                </c:pt>
                <c:pt idx="15">
                  <c:v>79.713210907830714</c:v>
                </c:pt>
                <c:pt idx="16" formatCode="General">
                  <c:v>96.9</c:v>
                </c:pt>
                <c:pt idx="17" formatCode="General">
                  <c:v>111.8</c:v>
                </c:pt>
                <c:pt idx="18" formatCode="General">
                  <c:v>97.6</c:v>
                </c:pt>
                <c:pt idx="19" formatCode="General">
                  <c:v>88.5</c:v>
                </c:pt>
                <c:pt idx="20" formatCode="General">
                  <c:v>85</c:v>
                </c:pt>
                <c:pt idx="21" formatCode="General">
                  <c:v>85.1</c:v>
                </c:pt>
                <c:pt idx="22" formatCode="General">
                  <c:v>89.7</c:v>
                </c:pt>
                <c:pt idx="23" formatCode="General">
                  <c:v>92.2</c:v>
                </c:pt>
                <c:pt idx="24" formatCode="General">
                  <c:v>93.5</c:v>
                </c:pt>
                <c:pt idx="25" formatCode="General">
                  <c:v>94.3</c:v>
                </c:pt>
                <c:pt idx="26" formatCode="General">
                  <c:v>94.9</c:v>
                </c:pt>
                <c:pt idx="27" formatCode="General">
                  <c:v>95.4</c:v>
                </c:pt>
                <c:pt idx="28" formatCode="General">
                  <c:v>95.9</c:v>
                </c:pt>
                <c:pt idx="29" formatCode="General">
                  <c:v>96.4</c:v>
                </c:pt>
                <c:pt idx="30" formatCode="General">
                  <c:v>97</c:v>
                </c:pt>
                <c:pt idx="31" formatCode="General">
                  <c:v>97.5</c:v>
                </c:pt>
              </c:numCache>
            </c:numRef>
          </c:val>
          <c:smooth val="0"/>
          <c:extLst xmlns:c16r2="http://schemas.microsoft.com/office/drawing/2015/06/chart">
            <c:ext xmlns:c16="http://schemas.microsoft.com/office/drawing/2014/chart" uri="{C3380CC4-5D6E-409C-BE32-E72D297353CC}">
              <c16:uniqueId val="{00000002-ED2E-4E92-9C5F-777FBDE9DCD5}"/>
            </c:ext>
          </c:extLst>
        </c:ser>
        <c:dLbls>
          <c:showLegendKey val="0"/>
          <c:showVal val="0"/>
          <c:showCatName val="0"/>
          <c:showSerName val="0"/>
          <c:showPercent val="0"/>
          <c:showBubbleSize val="0"/>
        </c:dLbls>
        <c:marker val="1"/>
        <c:smooth val="0"/>
        <c:axId val="479543296"/>
        <c:axId val="479546040"/>
      </c:lineChart>
      <c:catAx>
        <c:axId val="47954329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546040"/>
        <c:crosses val="autoZero"/>
        <c:auto val="1"/>
        <c:lblAlgn val="ctr"/>
        <c:lblOffset val="100"/>
        <c:noMultiLvlLbl val="0"/>
      </c:catAx>
      <c:valAx>
        <c:axId val="479546040"/>
        <c:scaling>
          <c:orientation val="minMax"/>
          <c:min val="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543296"/>
        <c:crosses val="autoZero"/>
        <c:crossBetween val="between"/>
        <c:majorUnit val="10"/>
      </c:valAx>
      <c:valAx>
        <c:axId val="479550352"/>
        <c:scaling>
          <c:orientation val="minMax"/>
          <c:max val="5"/>
          <c:min val="-5"/>
        </c:scaling>
        <c:delete val="0"/>
        <c:axPos val="r"/>
        <c:numFmt formatCode="0" sourceLinked="0"/>
        <c:majorTickMark val="out"/>
        <c:minorTickMark val="none"/>
        <c:tickLblPos val="nextTo"/>
        <c:spPr>
          <a:ln>
            <a:solidFill>
              <a:schemeClr val="tx1"/>
            </a:solidFill>
          </a:ln>
        </c:spPr>
        <c:txPr>
          <a:bodyPr/>
          <a:lstStyle/>
          <a:p>
            <a:pPr>
              <a:defRPr sz="600">
                <a:latin typeface="GHEA Grapalat" panose="02000506050000020003" pitchFamily="50" charset="0"/>
              </a:defRPr>
            </a:pPr>
            <a:endParaRPr lang="en-US"/>
          </a:p>
        </c:txPr>
        <c:crossAx val="479543688"/>
        <c:crosses val="max"/>
        <c:crossBetween val="between"/>
        <c:majorUnit val="1"/>
      </c:valAx>
      <c:catAx>
        <c:axId val="479543688"/>
        <c:scaling>
          <c:orientation val="minMax"/>
        </c:scaling>
        <c:delete val="1"/>
        <c:axPos val="b"/>
        <c:numFmt formatCode="General" sourceLinked="1"/>
        <c:majorTickMark val="out"/>
        <c:minorTickMark val="none"/>
        <c:tickLblPos val="nextTo"/>
        <c:crossAx val="479550352"/>
        <c:crosses val="autoZero"/>
        <c:auto val="1"/>
        <c:lblAlgn val="ctr"/>
        <c:lblOffset val="100"/>
        <c:noMultiLvlLbl val="0"/>
      </c:catAx>
      <c:spPr>
        <a:noFill/>
        <a:ln>
          <a:noFill/>
        </a:ln>
        <a:effectLst/>
      </c:spPr>
    </c:plotArea>
    <c:legend>
      <c:legendPos val="r"/>
      <c:layout>
        <c:manualLayout>
          <c:xMode val="edge"/>
          <c:yMode val="edge"/>
          <c:x val="2.0924603174603165E-2"/>
          <c:y val="0.79633699729257446"/>
          <c:w val="0.69181349206349219"/>
          <c:h val="0.2036630027074254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2.2538037279603487E-2"/>
          <c:w val="0.89037496824993634"/>
          <c:h val="0.62254791143807753"/>
        </c:manualLayout>
      </c:layout>
      <c:barChart>
        <c:barDir val="col"/>
        <c:grouping val="clustered"/>
        <c:varyColors val="0"/>
        <c:ser>
          <c:idx val="0"/>
          <c:order val="2"/>
          <c:tx>
            <c:strRef>
              <c:f>'Chart 9'!$D$1</c:f>
              <c:strCache>
                <c:ptCount val="1"/>
                <c:pt idx="0">
                  <c:v>Variance, right-hand scale</c:v>
                </c:pt>
              </c:strCache>
            </c:strRef>
          </c:tx>
          <c:spPr>
            <a:solidFill>
              <a:schemeClr val="accent2"/>
            </a:solidFill>
          </c:spPr>
          <c:invertIfNegative val="0"/>
          <c:cat>
            <c:strRef>
              <c:f>'Chart 9'!$A$2:$A$33</c:f>
              <c:strCache>
                <c:ptCount val="32"/>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pt idx="23">
                  <c:v>IV</c:v>
                </c:pt>
                <c:pt idx="24">
                  <c:v>I 24</c:v>
                </c:pt>
                <c:pt idx="25">
                  <c:v>II</c:v>
                </c:pt>
                <c:pt idx="26">
                  <c:v>III</c:v>
                </c:pt>
                <c:pt idx="27">
                  <c:v>IV</c:v>
                </c:pt>
                <c:pt idx="28">
                  <c:v>I 25</c:v>
                </c:pt>
                <c:pt idx="29">
                  <c:v>II</c:v>
                </c:pt>
                <c:pt idx="30">
                  <c:v>III</c:v>
                </c:pt>
                <c:pt idx="31">
                  <c:v>IV</c:v>
                </c:pt>
              </c:strCache>
            </c:strRef>
          </c:cat>
          <c:val>
            <c:numRef>
              <c:f>'Chart 9'!$D$2:$D$33</c:f>
              <c:numCache>
                <c:formatCode>0.00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-1.5366330769666092E-3</c:v>
                </c:pt>
                <c:pt idx="17">
                  <c:v>3.0536527419172899E-2</c:v>
                </c:pt>
                <c:pt idx="18">
                  <c:v>4.6457367374671321E-2</c:v>
                </c:pt>
                <c:pt idx="19">
                  <c:v>-1.3853355852546372</c:v>
                </c:pt>
                <c:pt idx="20">
                  <c:v>-4.2364586043472912</c:v>
                </c:pt>
                <c:pt idx="21">
                  <c:v>-5.8113607364297195</c:v>
                </c:pt>
                <c:pt idx="22">
                  <c:v>-2.9759162500974128</c:v>
                </c:pt>
                <c:pt idx="23">
                  <c:v>-1.0920232353485915</c:v>
                </c:pt>
                <c:pt idx="24">
                  <c:v>-0.3959069767587664</c:v>
                </c:pt>
                <c:pt idx="25">
                  <c:v>0.11410349007613263</c:v>
                </c:pt>
                <c:pt idx="26">
                  <c:v>0.44927886033005393</c:v>
                </c:pt>
                <c:pt idx="27">
                  <c:v>0.76537397681832431</c:v>
                </c:pt>
                <c:pt idx="28">
                  <c:v>1.1865461933562642</c:v>
                </c:pt>
                <c:pt idx="29">
                  <c:v>1.4336053778716575</c:v>
                </c:pt>
                <c:pt idx="30">
                  <c:v>1.7220845041845507</c:v>
                </c:pt>
                <c:pt idx="31">
                  <c:v>1.9334433504143931</c:v>
                </c:pt>
              </c:numCache>
            </c:numRef>
          </c:val>
          <c:extLst xmlns:c16r2="http://schemas.microsoft.com/office/drawing/2015/06/chart">
            <c:ext xmlns:c16="http://schemas.microsoft.com/office/drawing/2014/chart" uri="{C3380CC4-5D6E-409C-BE32-E72D297353CC}">
              <c16:uniqueId val="{00000000-9733-4409-B01E-B68799D6EF52}"/>
            </c:ext>
          </c:extLst>
        </c:ser>
        <c:dLbls>
          <c:showLegendKey val="0"/>
          <c:showVal val="0"/>
          <c:showCatName val="0"/>
          <c:showSerName val="0"/>
          <c:showPercent val="0"/>
          <c:showBubbleSize val="0"/>
        </c:dLbls>
        <c:gapWidth val="150"/>
        <c:axId val="479547216"/>
        <c:axId val="479545256"/>
      </c:barChart>
      <c:lineChart>
        <c:grouping val="standard"/>
        <c:varyColors val="0"/>
        <c:ser>
          <c:idx val="2"/>
          <c:order val="0"/>
          <c:tx>
            <c:strRef>
              <c:f>'Chart 9'!$B$1</c:f>
              <c:strCache>
                <c:ptCount val="1"/>
                <c:pt idx="0">
                  <c:v>Previous quarter's scenario</c:v>
                </c:pt>
              </c:strCache>
            </c:strRef>
          </c:tx>
          <c:spPr>
            <a:ln>
              <a:solidFill>
                <a:srgbClr val="002060"/>
              </a:solidFill>
              <a:prstDash val="sysDash"/>
            </a:ln>
          </c:spPr>
          <c:marker>
            <c:symbol val="none"/>
          </c:marker>
          <c:cat>
            <c:strRef>
              <c:f>'Chart 9'!$A$2:$A$33</c:f>
              <c:strCache>
                <c:ptCount val="32"/>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pt idx="23">
                  <c:v>IV</c:v>
                </c:pt>
                <c:pt idx="24">
                  <c:v>I 24</c:v>
                </c:pt>
                <c:pt idx="25">
                  <c:v>II</c:v>
                </c:pt>
                <c:pt idx="26">
                  <c:v>III</c:v>
                </c:pt>
                <c:pt idx="27">
                  <c:v>IV</c:v>
                </c:pt>
                <c:pt idx="28">
                  <c:v>I 25</c:v>
                </c:pt>
                <c:pt idx="29">
                  <c:v>II</c:v>
                </c:pt>
                <c:pt idx="30">
                  <c:v>III</c:v>
                </c:pt>
                <c:pt idx="31">
                  <c:v>IV</c:v>
                </c:pt>
              </c:strCache>
            </c:strRef>
          </c:cat>
          <c:val>
            <c:numRef>
              <c:f>'Chart 9'!$B$2:$B$33</c:f>
              <c:numCache>
                <c:formatCode>0.00</c:formatCode>
                <c:ptCount val="32"/>
                <c:pt idx="0">
                  <c:v>97.90250533843637</c:v>
                </c:pt>
                <c:pt idx="1">
                  <c:v>98.057423387416065</c:v>
                </c:pt>
                <c:pt idx="2">
                  <c:v>95.112104189903619</c:v>
                </c:pt>
                <c:pt idx="3">
                  <c:v>92.583248170442459</c:v>
                </c:pt>
                <c:pt idx="4">
                  <c:v>93.493703333481989</c:v>
                </c:pt>
                <c:pt idx="5">
                  <c:v>94.425106832645184</c:v>
                </c:pt>
                <c:pt idx="6">
                  <c:v>94.197112665196585</c:v>
                </c:pt>
                <c:pt idx="7">
                  <c:v>98.264929165508761</c:v>
                </c:pt>
                <c:pt idx="8">
                  <c:v>98.991237884449362</c:v>
                </c:pt>
                <c:pt idx="9">
                  <c:v>92.301825572790648</c:v>
                </c:pt>
                <c:pt idx="10">
                  <c:v>95.975942394010247</c:v>
                </c:pt>
                <c:pt idx="11">
                  <c:v>105.1445510422529</c:v>
                </c:pt>
                <c:pt idx="12">
                  <c:v>116.41844209619315</c:v>
                </c:pt>
                <c:pt idx="13">
                  <c:v>125.1319837170096</c:v>
                </c:pt>
                <c:pt idx="14">
                  <c:v>127.22228982149815</c:v>
                </c:pt>
                <c:pt idx="15">
                  <c:v>134.07378865541247</c:v>
                </c:pt>
                <c:pt idx="16">
                  <c:v>145.10153663307696</c:v>
                </c:pt>
                <c:pt idx="17" formatCode="General">
                  <c:v>157.06946347258082</c:v>
                </c:pt>
                <c:pt idx="18" formatCode="General">
                  <c:v>138.05354263262532</c:v>
                </c:pt>
                <c:pt idx="19" formatCode="General">
                  <c:v>135.48533558525463</c:v>
                </c:pt>
                <c:pt idx="20" formatCode="General">
                  <c:v>134.5364586043473</c:v>
                </c:pt>
                <c:pt idx="21" formatCode="General">
                  <c:v>136.51136073642971</c:v>
                </c:pt>
                <c:pt idx="22" formatCode="General">
                  <c:v>137.97591625009741</c:v>
                </c:pt>
                <c:pt idx="23" formatCode="General">
                  <c:v>138.8920232353486</c:v>
                </c:pt>
                <c:pt idx="24" formatCode="General">
                  <c:v>140.19590697675878</c:v>
                </c:pt>
                <c:pt idx="25" formatCode="General">
                  <c:v>141.08589650992386</c:v>
                </c:pt>
                <c:pt idx="26" formatCode="General">
                  <c:v>141.75072113966993</c:v>
                </c:pt>
                <c:pt idx="27" formatCode="General">
                  <c:v>142.23462602318168</c:v>
                </c:pt>
                <c:pt idx="28" formatCode="General">
                  <c:v>142.61345380664375</c:v>
                </c:pt>
                <c:pt idx="29" formatCode="General">
                  <c:v>142.96639462212835</c:v>
                </c:pt>
                <c:pt idx="30" formatCode="General">
                  <c:v>143.37791549581544</c:v>
                </c:pt>
                <c:pt idx="31" formatCode="General">
                  <c:v>143.86655664958562</c:v>
                </c:pt>
              </c:numCache>
            </c:numRef>
          </c:val>
          <c:smooth val="0"/>
          <c:extLst xmlns:c16r2="http://schemas.microsoft.com/office/drawing/2015/06/chart">
            <c:ext xmlns:c16="http://schemas.microsoft.com/office/drawing/2014/chart" uri="{C3380CC4-5D6E-409C-BE32-E72D297353CC}">
              <c16:uniqueId val="{00000001-9733-4409-B01E-B68799D6EF52}"/>
            </c:ext>
          </c:extLst>
        </c:ser>
        <c:ser>
          <c:idx val="6"/>
          <c:order val="1"/>
          <c:tx>
            <c:strRef>
              <c:f>'Chart 9'!$C$1</c:f>
              <c:strCache>
                <c:ptCount val="1"/>
                <c:pt idx="0">
                  <c:v>Current quarter's scenario</c:v>
                </c:pt>
              </c:strCache>
            </c:strRef>
          </c:tx>
          <c:spPr>
            <a:ln w="19050">
              <a:solidFill>
                <a:srgbClr val="C00000"/>
              </a:solidFill>
            </a:ln>
          </c:spPr>
          <c:marker>
            <c:symbol val="none"/>
          </c:marker>
          <c:cat>
            <c:strRef>
              <c:f>'Chart 9'!$A$2:$A$33</c:f>
              <c:strCache>
                <c:ptCount val="32"/>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pt idx="23">
                  <c:v>IV</c:v>
                </c:pt>
                <c:pt idx="24">
                  <c:v>I 24</c:v>
                </c:pt>
                <c:pt idx="25">
                  <c:v>II</c:v>
                </c:pt>
                <c:pt idx="26">
                  <c:v>III</c:v>
                </c:pt>
                <c:pt idx="27">
                  <c:v>IV</c:v>
                </c:pt>
                <c:pt idx="28">
                  <c:v>I 25</c:v>
                </c:pt>
                <c:pt idx="29">
                  <c:v>II</c:v>
                </c:pt>
                <c:pt idx="30">
                  <c:v>III</c:v>
                </c:pt>
                <c:pt idx="31">
                  <c:v>IV</c:v>
                </c:pt>
              </c:strCache>
            </c:strRef>
          </c:cat>
          <c:val>
            <c:numRef>
              <c:f>'Chart 9'!$C$2:$C$33</c:f>
              <c:numCache>
                <c:formatCode>0.00</c:formatCode>
                <c:ptCount val="32"/>
                <c:pt idx="0">
                  <c:v>97.90250533843637</c:v>
                </c:pt>
                <c:pt idx="1">
                  <c:v>98.057423387416065</c:v>
                </c:pt>
                <c:pt idx="2">
                  <c:v>95.112104189903619</c:v>
                </c:pt>
                <c:pt idx="3">
                  <c:v>92.583248170442459</c:v>
                </c:pt>
                <c:pt idx="4">
                  <c:v>93.493703333481989</c:v>
                </c:pt>
                <c:pt idx="5">
                  <c:v>94.425106832645184</c:v>
                </c:pt>
                <c:pt idx="6">
                  <c:v>94.197112665196585</c:v>
                </c:pt>
                <c:pt idx="7">
                  <c:v>98.264929165508761</c:v>
                </c:pt>
                <c:pt idx="8">
                  <c:v>98.991237884449362</c:v>
                </c:pt>
                <c:pt idx="9">
                  <c:v>92.301825572790648</c:v>
                </c:pt>
                <c:pt idx="10">
                  <c:v>95.975942394010247</c:v>
                </c:pt>
                <c:pt idx="11">
                  <c:v>105.1445510422529</c:v>
                </c:pt>
                <c:pt idx="12">
                  <c:v>116.41844209619315</c:v>
                </c:pt>
                <c:pt idx="13">
                  <c:v>125.1319837170096</c:v>
                </c:pt>
                <c:pt idx="14">
                  <c:v>127.22228982149815</c:v>
                </c:pt>
                <c:pt idx="15">
                  <c:v>134.07378865541247</c:v>
                </c:pt>
                <c:pt idx="16" formatCode="General">
                  <c:v>145.1</c:v>
                </c:pt>
                <c:pt idx="17" formatCode="General">
                  <c:v>157.1</c:v>
                </c:pt>
                <c:pt idx="18" formatCode="General">
                  <c:v>138.1</c:v>
                </c:pt>
                <c:pt idx="19" formatCode="General">
                  <c:v>134.1</c:v>
                </c:pt>
                <c:pt idx="20" formatCode="General">
                  <c:v>130.30000000000001</c:v>
                </c:pt>
                <c:pt idx="21" formatCode="General">
                  <c:v>130.69999999999999</c:v>
                </c:pt>
                <c:pt idx="22" formatCode="General">
                  <c:v>135</c:v>
                </c:pt>
                <c:pt idx="23" formatCode="General">
                  <c:v>137.80000000000001</c:v>
                </c:pt>
                <c:pt idx="24" formatCode="General">
                  <c:v>139.80000000000001</c:v>
                </c:pt>
                <c:pt idx="25" formatCode="General">
                  <c:v>141.19999999999999</c:v>
                </c:pt>
                <c:pt idx="26" formatCode="General">
                  <c:v>142.19999999999999</c:v>
                </c:pt>
                <c:pt idx="27" formatCode="General">
                  <c:v>143</c:v>
                </c:pt>
                <c:pt idx="28" formatCode="General">
                  <c:v>143.80000000000001</c:v>
                </c:pt>
                <c:pt idx="29" formatCode="General">
                  <c:v>144.4</c:v>
                </c:pt>
                <c:pt idx="30" formatCode="General">
                  <c:v>145.1</c:v>
                </c:pt>
                <c:pt idx="31" formatCode="General">
                  <c:v>145.80000000000001</c:v>
                </c:pt>
              </c:numCache>
            </c:numRef>
          </c:val>
          <c:smooth val="0"/>
          <c:extLst xmlns:c16r2="http://schemas.microsoft.com/office/drawing/2015/06/chart">
            <c:ext xmlns:c16="http://schemas.microsoft.com/office/drawing/2014/chart" uri="{C3380CC4-5D6E-409C-BE32-E72D297353CC}">
              <c16:uniqueId val="{00000002-9733-4409-B01E-B68799D6EF52}"/>
            </c:ext>
          </c:extLst>
        </c:ser>
        <c:dLbls>
          <c:showLegendKey val="0"/>
          <c:showVal val="0"/>
          <c:showCatName val="0"/>
          <c:showSerName val="0"/>
          <c:showPercent val="0"/>
          <c:showBubbleSize val="0"/>
        </c:dLbls>
        <c:marker val="1"/>
        <c:smooth val="0"/>
        <c:axId val="479544864"/>
        <c:axId val="479546432"/>
      </c:lineChart>
      <c:catAx>
        <c:axId val="479544864"/>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a:lstStyle/>
          <a:p>
            <a:pPr>
              <a:defRPr sz="600"/>
            </a:pPr>
            <a:endParaRPr lang="en-US"/>
          </a:p>
        </c:txPr>
        <c:crossAx val="479546432"/>
        <c:crosses val="autoZero"/>
        <c:auto val="1"/>
        <c:lblAlgn val="ctr"/>
        <c:lblOffset val="100"/>
        <c:noMultiLvlLbl val="0"/>
      </c:catAx>
      <c:valAx>
        <c:axId val="479546432"/>
        <c:scaling>
          <c:orientation val="minMax"/>
          <c:max val="160"/>
          <c:min val="80"/>
        </c:scaling>
        <c:delete val="0"/>
        <c:axPos val="l"/>
        <c:numFmt formatCode="0" sourceLinked="0"/>
        <c:majorTickMark val="out"/>
        <c:minorTickMark val="none"/>
        <c:tickLblPos val="nextTo"/>
        <c:spPr>
          <a:noFill/>
          <a:ln>
            <a:solidFill>
              <a:schemeClr val="tx1"/>
            </a:solidFill>
          </a:ln>
          <a:effectLst/>
        </c:spPr>
        <c:txPr>
          <a:bodyPr rot="-60000000" vert="horz"/>
          <a:lstStyle/>
          <a:p>
            <a:pPr>
              <a:defRPr sz="600"/>
            </a:pPr>
            <a:endParaRPr lang="en-US"/>
          </a:p>
        </c:txPr>
        <c:crossAx val="479544864"/>
        <c:crosses val="autoZero"/>
        <c:crossBetween val="between"/>
      </c:valAx>
      <c:valAx>
        <c:axId val="479545256"/>
        <c:scaling>
          <c:orientation val="minMax"/>
          <c:min val="-10"/>
        </c:scaling>
        <c:delete val="0"/>
        <c:axPos val="r"/>
        <c:numFmt formatCode="0.0" sourceLinked="0"/>
        <c:majorTickMark val="out"/>
        <c:minorTickMark val="none"/>
        <c:tickLblPos val="nextTo"/>
        <c:spPr>
          <a:ln>
            <a:solidFill>
              <a:schemeClr val="tx1"/>
            </a:solidFill>
          </a:ln>
        </c:spPr>
        <c:txPr>
          <a:bodyPr/>
          <a:lstStyle/>
          <a:p>
            <a:pPr>
              <a:defRPr sz="600"/>
            </a:pPr>
            <a:endParaRPr lang="en-US"/>
          </a:p>
        </c:txPr>
        <c:crossAx val="479547216"/>
        <c:crosses val="max"/>
        <c:crossBetween val="between"/>
      </c:valAx>
      <c:catAx>
        <c:axId val="479547216"/>
        <c:scaling>
          <c:orientation val="minMax"/>
        </c:scaling>
        <c:delete val="1"/>
        <c:axPos val="b"/>
        <c:numFmt formatCode="General" sourceLinked="1"/>
        <c:majorTickMark val="out"/>
        <c:minorTickMark val="none"/>
        <c:tickLblPos val="nextTo"/>
        <c:crossAx val="479545256"/>
        <c:crosses val="autoZero"/>
        <c:auto val="1"/>
        <c:lblAlgn val="ctr"/>
        <c:lblOffset val="100"/>
        <c:noMultiLvlLbl val="0"/>
      </c:catAx>
      <c:spPr>
        <a:noFill/>
        <a:ln>
          <a:noFill/>
        </a:ln>
        <a:effectLst/>
      </c:spPr>
    </c:plotArea>
    <c:legend>
      <c:legendPos val="r"/>
      <c:layout>
        <c:manualLayout>
          <c:xMode val="edge"/>
          <c:yMode val="edge"/>
          <c:x val="6.2380952380952388E-4"/>
          <c:y val="0.7414659278470056"/>
          <c:w val="0.80572182539682535"/>
          <c:h val="0.19932200230169889"/>
        </c:manualLayout>
      </c:layout>
      <c:overlay val="0"/>
      <c:spPr>
        <a:noFill/>
        <a:ln>
          <a:noFill/>
        </a:ln>
        <a:effectLst/>
      </c:spPr>
      <c:txPr>
        <a:bodyPr rot="0" vert="horz"/>
        <a:lstStyle/>
        <a:p>
          <a:pPr>
            <a:defRPr sz="80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31</xdr:col>
      <xdr:colOff>82707</xdr:colOff>
      <xdr:row>25</xdr:row>
      <xdr:rowOff>117231</xdr:rowOff>
    </xdr:from>
    <xdr:to>
      <xdr:col>34</xdr:col>
      <xdr:colOff>316093</xdr:colOff>
      <xdr:row>28</xdr:row>
      <xdr:rowOff>14654</xdr:rowOff>
    </xdr:to>
    <xdr:sp macro="" textlink="">
      <xdr:nvSpPr>
        <xdr:cNvPr id="2" name="Text Box 4007">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3909861" y="725366"/>
          <a:ext cx="2519386" cy="534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(12-month) scenario probability distribution for the 3-year</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policy horizon</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31</xdr:col>
      <xdr:colOff>64461</xdr:colOff>
      <xdr:row>27</xdr:row>
      <xdr:rowOff>205154</xdr:rowOff>
    </xdr:from>
    <xdr:to>
      <xdr:col>36</xdr:col>
      <xdr:colOff>516731</xdr:colOff>
      <xdr:row>40</xdr:row>
      <xdr:rowOff>120162</xdr:rowOff>
    </xdr:to>
    <xdr:graphicFrame macro="">
      <xdr:nvGraphicFramePr>
        <xdr:cNvPr id="3" name="Chart 2">
          <a:extLst>
            <a:ext uri="{FF2B5EF4-FFF2-40B4-BE49-F238E27FC236}">
              <a16:creationId xmlns="" xmlns:a16="http://schemas.microsoft.com/office/drawing/2014/main" id="{00000000-0008-0000-0100-000003000000}"/>
            </a:ext>
            <a:ext uri="{147F2762-F138-4A5C-976F-8EAC2B608ADB}">
              <a16:predDERef xmlns="" xmlns:a16="http://schemas.microsoft.com/office/drawing/2014/main" pre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162813</xdr:colOff>
      <xdr:row>40</xdr:row>
      <xdr:rowOff>147744</xdr:rowOff>
    </xdr:from>
    <xdr:to>
      <xdr:col>35</xdr:col>
      <xdr:colOff>749942</xdr:colOff>
      <xdr:row>42</xdr:row>
      <xdr:rowOff>97259</xdr:rowOff>
    </xdr:to>
    <xdr:sp macro="" textlink="">
      <xdr:nvSpPr>
        <xdr:cNvPr id="4" name="Text Box 22">
          <a:extLst>
            <a:ext uri="{FF2B5EF4-FFF2-40B4-BE49-F238E27FC236}">
              <a16:creationId xmlns="" xmlns:a16="http://schemas.microsoft.com/office/drawing/2014/main" id="{00000000-0008-0000-0100-000004000000}"/>
            </a:ext>
          </a:extLst>
        </xdr:cNvPr>
        <xdr:cNvSpPr txBox="1"/>
      </xdr:nvSpPr>
      <xdr:spPr>
        <a:xfrm>
          <a:off x="25513967" y="3943090"/>
          <a:ext cx="2111129" cy="37447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Armenia Statistics Committee, 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35</xdr:col>
      <xdr:colOff>6777</xdr:colOff>
      <xdr:row>29</xdr:row>
      <xdr:rowOff>166141</xdr:rowOff>
    </xdr:from>
    <xdr:to>
      <xdr:col>35</xdr:col>
      <xdr:colOff>667812</xdr:colOff>
      <xdr:row>31</xdr:row>
      <xdr:rowOff>36636</xdr:rowOff>
    </xdr:to>
    <xdr:sp macro="" textlink="">
      <xdr:nvSpPr>
        <xdr:cNvPr id="5" name="Text Box 1">
          <a:extLst>
            <a:ext uri="{FF2B5EF4-FFF2-40B4-BE49-F238E27FC236}">
              <a16:creationId xmlns="" xmlns:a16="http://schemas.microsoft.com/office/drawing/2014/main" id="{00000000-0008-0000-0100-000005000000}"/>
            </a:ext>
          </a:extLst>
        </xdr:cNvPr>
        <xdr:cNvSpPr txBox="1"/>
      </xdr:nvSpPr>
      <xdr:spPr>
        <a:xfrm>
          <a:off x="26881931" y="1624199"/>
          <a:ext cx="661035" cy="295456"/>
        </a:xfrm>
        <a:prstGeom prst="rect">
          <a:avLst/>
        </a:prstGeom>
      </xdr:spPr>
      <xdr:txBody>
        <a:bodyPr wrap="square" lIns="0" tIns="0" rIns="0" bIns="0" rtlCol="0">
          <a:noAutofit/>
        </a:bodyPr>
        <a:lstStyle/>
        <a:p>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MP's influence</a:t>
          </a:r>
          <a:r>
            <a:rPr lang="en-US" sz="600" baseline="0">
              <a:effectLst/>
              <a:latin typeface="GHEA Grapalat" panose="02000506050000020003" pitchFamily="50" charset="0"/>
              <a:ea typeface="Times New Roman" panose="02020603050405020304" pitchFamily="18" charset="0"/>
              <a:cs typeface="Sylfaen" panose="010A0502050306030303" pitchFamily="18" charset="0"/>
            </a:rPr>
            <a:t> horizon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34</xdr:col>
      <xdr:colOff>736868</xdr:colOff>
      <xdr:row>31</xdr:row>
      <xdr:rowOff>105680</xdr:rowOff>
    </xdr:from>
    <xdr:to>
      <xdr:col>35</xdr:col>
      <xdr:colOff>658763</xdr:colOff>
      <xdr:row>31</xdr:row>
      <xdr:rowOff>105680</xdr:rowOff>
    </xdr:to>
    <xdr:cxnSp macro="">
      <xdr:nvCxnSpPr>
        <xdr:cNvPr id="6" name="Straight Arrow Connector 5">
          <a:extLst>
            <a:ext uri="{FF2B5EF4-FFF2-40B4-BE49-F238E27FC236}">
              <a16:creationId xmlns="" xmlns:a16="http://schemas.microsoft.com/office/drawing/2014/main" id="{00000000-0008-0000-0100-000006000000}"/>
            </a:ext>
          </a:extLst>
        </xdr:cNvPr>
        <xdr:cNvCxnSpPr/>
      </xdr:nvCxnSpPr>
      <xdr:spPr>
        <a:xfrm>
          <a:off x="26850022" y="1988699"/>
          <a:ext cx="68389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30</xdr:col>
      <xdr:colOff>630395</xdr:colOff>
      <xdr:row>27</xdr:row>
      <xdr:rowOff>176762</xdr:rowOff>
    </xdr:from>
    <xdr:to>
      <xdr:col>34</xdr:col>
      <xdr:colOff>120831</xdr:colOff>
      <xdr:row>30</xdr:row>
      <xdr:rowOff>95250</xdr:rowOff>
    </xdr:to>
    <xdr:sp macro="" textlink="">
      <xdr:nvSpPr>
        <xdr:cNvPr id="2" name="Text Box 4007">
          <a:extLst>
            <a:ext uri="{FF2B5EF4-FFF2-40B4-BE49-F238E27FC236}">
              <a16:creationId xmlns="" xmlns:a16="http://schemas.microsoft.com/office/drawing/2014/main" id="{00000000-0008-0000-0A00-000002000000}"/>
            </a:ext>
          </a:extLst>
        </xdr:cNvPr>
        <xdr:cNvSpPr txBox="1">
          <a:spLocks noChangeArrowheads="1"/>
        </xdr:cNvSpPr>
      </xdr:nvSpPr>
      <xdr:spPr bwMode="auto">
        <a:xfrm>
          <a:off x="23696770" y="1184825"/>
          <a:ext cx="2538436" cy="537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(12-month) scenario probability distribution for the 3-year policy horizon</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32</xdr:col>
      <xdr:colOff>179543</xdr:colOff>
      <xdr:row>42</xdr:row>
      <xdr:rowOff>18058</xdr:rowOff>
    </xdr:from>
    <xdr:to>
      <xdr:col>35</xdr:col>
      <xdr:colOff>4672</xdr:colOff>
      <xdr:row>43</xdr:row>
      <xdr:rowOff>173949</xdr:rowOff>
    </xdr:to>
    <xdr:sp macro="" textlink="">
      <xdr:nvSpPr>
        <xdr:cNvPr id="4" name="Text Box 22">
          <a:extLst>
            <a:ext uri="{FF2B5EF4-FFF2-40B4-BE49-F238E27FC236}">
              <a16:creationId xmlns="" xmlns:a16="http://schemas.microsoft.com/office/drawing/2014/main" id="{00000000-0008-0000-0A00-000004000000}"/>
            </a:ext>
          </a:extLst>
        </xdr:cNvPr>
        <xdr:cNvSpPr txBox="1"/>
      </xdr:nvSpPr>
      <xdr:spPr>
        <a:xfrm>
          <a:off x="24769918" y="4121746"/>
          <a:ext cx="2111129" cy="36226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30</xdr:col>
      <xdr:colOff>482757</xdr:colOff>
      <xdr:row>29</xdr:row>
      <xdr:rowOff>198438</xdr:rowOff>
    </xdr:from>
    <xdr:to>
      <xdr:col>35</xdr:col>
      <xdr:colOff>55563</xdr:colOff>
      <xdr:row>41</xdr:row>
      <xdr:rowOff>71437</xdr:rowOff>
    </xdr:to>
    <xdr:graphicFrame macro="">
      <xdr:nvGraphicFramePr>
        <xdr:cNvPr id="7" name="Chart 6">
          <a:extLst>
            <a:ext uri="{FF2B5EF4-FFF2-40B4-BE49-F238E27FC236}">
              <a16:creationId xmlns="" xmlns:a16="http://schemas.microsoft.com/office/drawing/2014/main" id="{00000000-0008-0000-0A00-000007000000}"/>
            </a:ext>
            <a:ext uri="{147F2762-F138-4A5C-976F-8EAC2B608ADB}">
              <a16:predDERef xmlns="" xmlns:a16="http://schemas.microsoft.com/office/drawing/2014/main" pre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0.71412</cdr:x>
      <cdr:y>0.12841</cdr:y>
    </cdr:from>
    <cdr:to>
      <cdr:x>0.87275</cdr:x>
      <cdr:y>0.24794</cdr:y>
    </cdr:to>
    <cdr:sp macro="" textlink="">
      <cdr:nvSpPr>
        <cdr:cNvPr id="2" name="Text Box 1">
          <a:extLst xmlns:a="http://schemas.openxmlformats.org/drawingml/2006/main">
            <a:ext uri="{FF2B5EF4-FFF2-40B4-BE49-F238E27FC236}">
              <a16:creationId xmlns="" xmlns:a16="http://schemas.microsoft.com/office/drawing/2014/main" id="{00000000-0008-0000-0A00-000005000000}"/>
            </a:ext>
          </a:extLst>
        </cdr:cNvPr>
        <cdr:cNvSpPr txBox="1"/>
      </cdr:nvSpPr>
      <cdr:spPr>
        <a:xfrm xmlns:a="http://schemas.openxmlformats.org/drawingml/2006/main">
          <a:off x="2415726" y="301702"/>
          <a:ext cx="536615" cy="280835"/>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MP's influence horizon</a:t>
          </a:r>
          <a:endParaRPr lang="en-US" sz="1200">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0.70708</cdr:x>
      <cdr:y>0.1926</cdr:y>
    </cdr:from>
    <cdr:to>
      <cdr:x>0.86571</cdr:x>
      <cdr:y>0.31213</cdr:y>
    </cdr:to>
    <cdr:sp macro="" textlink="">
      <cdr:nvSpPr>
        <cdr:cNvPr id="3" name="Text Box 1">
          <a:extLst xmlns:a="http://schemas.openxmlformats.org/drawingml/2006/main">
            <a:ext uri="{FF2B5EF4-FFF2-40B4-BE49-F238E27FC236}">
              <a16:creationId xmlns="" xmlns:a16="http://schemas.microsoft.com/office/drawing/2014/main" id="{00000000-0008-0000-0A00-000005000000}"/>
            </a:ext>
          </a:extLst>
        </cdr:cNvPr>
        <cdr:cNvSpPr txBox="1"/>
      </cdr:nvSpPr>
      <cdr:spPr>
        <a:xfrm xmlns:a="http://schemas.openxmlformats.org/drawingml/2006/main">
          <a:off x="2946400" y="555625"/>
          <a:ext cx="661035" cy="344804"/>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spcAft>
              <a:spcPts val="0"/>
            </a:spcAft>
          </a:pPr>
          <a:endParaRPr lang="en-US" sz="1200">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0.7151</cdr:x>
      <cdr:y>0.25427</cdr:y>
    </cdr:from>
    <cdr:to>
      <cdr:x>0.87922</cdr:x>
      <cdr:y>0.25427</cdr:y>
    </cdr:to>
    <cdr:cxnSp macro="">
      <cdr:nvCxnSpPr>
        <cdr:cNvPr id="4" name="Straight Arrow Connector 3">
          <a:extLst xmlns:a="http://schemas.openxmlformats.org/drawingml/2006/main">
            <a:ext uri="{FF2B5EF4-FFF2-40B4-BE49-F238E27FC236}">
              <a16:creationId xmlns="" xmlns:a16="http://schemas.microsoft.com/office/drawing/2014/main" id="{00000000-0008-0000-0A00-000006000000}"/>
            </a:ext>
          </a:extLst>
        </cdr:cNvPr>
        <cdr:cNvCxnSpPr/>
      </cdr:nvCxnSpPr>
      <cdr:spPr>
        <a:xfrm xmlns:a="http://schemas.openxmlformats.org/drawingml/2006/main">
          <a:off x="2419040" y="597405"/>
          <a:ext cx="555186" cy="0"/>
        </a:xfrm>
        <a:prstGeom xmlns:a="http://schemas.openxmlformats.org/drawingml/2006/main" prst="straightConnector1">
          <a:avLst/>
        </a:prstGeom>
        <a:ln xmlns:a="http://schemas.openxmlformats.org/drawingml/2006/main" w="952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twoCellAnchor>
    <xdr:from>
      <xdr:col>6</xdr:col>
      <xdr:colOff>11113</xdr:colOff>
      <xdr:row>5</xdr:row>
      <xdr:rowOff>42863</xdr:rowOff>
    </xdr:from>
    <xdr:to>
      <xdr:col>9</xdr:col>
      <xdr:colOff>500062</xdr:colOff>
      <xdr:row>15</xdr:row>
      <xdr:rowOff>103189</xdr:rowOff>
    </xdr:to>
    <xdr:graphicFrame macro="">
      <xdr:nvGraphicFramePr>
        <xdr:cNvPr id="5" name="Chart 4">
          <a:extLst>
            <a:ext uri="{FF2B5EF4-FFF2-40B4-BE49-F238E27FC236}">
              <a16:creationId xmlns="" xmlns:a16="http://schemas.microsoft.com/office/drawing/2014/main" id="{00000000-0008-0000-0B00-000005000000}"/>
            </a:ext>
            <a:ext uri="{147F2762-F138-4A5C-976F-8EAC2B608ADB}">
              <a16:predDERef xmlns="" xmlns:a16="http://schemas.microsoft.com/office/drawing/2014/main" pre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443863</xdr:colOff>
      <xdr:row>16</xdr:row>
      <xdr:rowOff>3493</xdr:rowOff>
    </xdr:from>
    <xdr:to>
      <xdr:col>9</xdr:col>
      <xdr:colOff>579436</xdr:colOff>
      <xdr:row>17</xdr:row>
      <xdr:rowOff>139721</xdr:rowOff>
    </xdr:to>
    <xdr:sp macro="" textlink="">
      <xdr:nvSpPr>
        <xdr:cNvPr id="3" name="Text Box 3871">
          <a:extLst>
            <a:ext uri="{FF2B5EF4-FFF2-40B4-BE49-F238E27FC236}">
              <a16:creationId xmlns="" xmlns:a16="http://schemas.microsoft.com/office/drawing/2014/main" id="{00000000-0008-0000-0B00-000003000000}"/>
            </a:ext>
            <a:ext uri="{147F2762-F138-4A5C-976F-8EAC2B608ADB}">
              <a16:predDERef xmlns="" xmlns:a16="http://schemas.microsoft.com/office/drawing/2014/main" pred="{00000000-0008-0000-1B00-000004000000}"/>
            </a:ext>
          </a:extLst>
        </xdr:cNvPr>
        <xdr:cNvSpPr txBox="1"/>
      </xdr:nvSpPr>
      <xdr:spPr>
        <a:xfrm>
          <a:off x="5777863" y="3448368"/>
          <a:ext cx="1659573" cy="34260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a:t>
          </a:r>
          <a:r>
            <a:rPr lang="en-US" sz="700" i="1" baseline="0">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Central Bank of Armenia</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17462</xdr:colOff>
      <xdr:row>3</xdr:row>
      <xdr:rowOff>26989</xdr:rowOff>
    </xdr:from>
    <xdr:to>
      <xdr:col>9</xdr:col>
      <xdr:colOff>188978</xdr:colOff>
      <xdr:row>5</xdr:row>
      <xdr:rowOff>65089</xdr:rowOff>
    </xdr:to>
    <xdr:sp macro="" textlink="">
      <xdr:nvSpPr>
        <xdr:cNvPr id="6" name="Text Box 3801">
          <a:extLst>
            <a:ext uri="{FF2B5EF4-FFF2-40B4-BE49-F238E27FC236}">
              <a16:creationId xmlns="" xmlns:a16="http://schemas.microsoft.com/office/drawing/2014/main" id="{00000000-0008-0000-0B00-000006000000}"/>
            </a:ext>
          </a:extLst>
        </xdr:cNvPr>
        <xdr:cNvSpPr txBox="1">
          <a:spLocks noChangeArrowheads="1"/>
        </xdr:cNvSpPr>
      </xdr:nvSpPr>
      <xdr:spPr bwMode="auto">
        <a:xfrm>
          <a:off x="4589462" y="788989"/>
          <a:ext cx="2457516"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Headline and core inflation dynamics</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85725</xdr:colOff>
      <xdr:row>6</xdr:row>
      <xdr:rowOff>180975</xdr:rowOff>
    </xdr:from>
    <xdr:to>
      <xdr:col>10</xdr:col>
      <xdr:colOff>257241</xdr:colOff>
      <xdr:row>9</xdr:row>
      <xdr:rowOff>9525</xdr:rowOff>
    </xdr:to>
    <xdr:sp macro="" textlink="">
      <xdr:nvSpPr>
        <xdr:cNvPr id="12" name="Text Box 3801">
          <a:extLst>
            <a:ext uri="{FF2B5EF4-FFF2-40B4-BE49-F238E27FC236}">
              <a16:creationId xmlns="" xmlns:a16="http://schemas.microsoft.com/office/drawing/2014/main" id="{00000000-0008-0000-0C00-00000C000000}"/>
            </a:ext>
          </a:extLst>
        </xdr:cNvPr>
        <xdr:cNvSpPr txBox="1">
          <a:spLocks noChangeArrowheads="1"/>
        </xdr:cNvSpPr>
      </xdr:nvSpPr>
      <xdr:spPr bwMode="auto">
        <a:xfrm>
          <a:off x="5419725" y="1438275"/>
          <a:ext cx="2457516"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12</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Dynamics of individual elements of inflation</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y</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y</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growth</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28576</xdr:colOff>
      <xdr:row>9</xdr:row>
      <xdr:rowOff>19049</xdr:rowOff>
    </xdr:from>
    <xdr:to>
      <xdr:col>11</xdr:col>
      <xdr:colOff>333376</xdr:colOff>
      <xdr:row>21</xdr:row>
      <xdr:rowOff>171450</xdr:rowOff>
    </xdr:to>
    <xdr:graphicFrame macro="">
      <xdr:nvGraphicFramePr>
        <xdr:cNvPr id="5" name="Chart 4">
          <a:extLst>
            <a:ext uri="{FF2B5EF4-FFF2-40B4-BE49-F238E27FC236}">
              <a16:creationId xmlns="" xmlns:a16="http://schemas.microsoft.com/office/drawing/2014/main" id="{00000000-0008-0000-0C00-000005000000}"/>
            </a:ext>
            <a:ext uri="{147F2762-F138-4A5C-976F-8EAC2B608ADB}">
              <a16:predDERef xmlns="" xmlns:a16="http://schemas.microsoft.com/office/drawing/2014/main" pre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695325</xdr:colOff>
      <xdr:row>22</xdr:row>
      <xdr:rowOff>161925</xdr:rowOff>
    </xdr:from>
    <xdr:to>
      <xdr:col>11</xdr:col>
      <xdr:colOff>314325</xdr:colOff>
      <xdr:row>24</xdr:row>
      <xdr:rowOff>123825</xdr:rowOff>
    </xdr:to>
    <xdr:sp macro="" textlink="">
      <xdr:nvSpPr>
        <xdr:cNvPr id="7" name="Text Box 3801">
          <a:extLst>
            <a:ext uri="{FF2B5EF4-FFF2-40B4-BE49-F238E27FC236}">
              <a16:creationId xmlns="" xmlns:a16="http://schemas.microsoft.com/office/drawing/2014/main" id="{00000000-0008-0000-0C00-00000C000000}"/>
            </a:ext>
          </a:extLst>
        </xdr:cNvPr>
        <xdr:cNvSpPr txBox="1">
          <a:spLocks noChangeArrowheads="1"/>
        </xdr:cNvSpPr>
      </xdr:nvSpPr>
      <xdr:spPr bwMode="auto">
        <a:xfrm flipH="1">
          <a:off x="6791325" y="4772025"/>
          <a:ext cx="1905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653414</xdr:colOff>
      <xdr:row>23</xdr:row>
      <xdr:rowOff>184785</xdr:rowOff>
    </xdr:from>
    <xdr:to>
      <xdr:col>23</xdr:col>
      <xdr:colOff>76199</xdr:colOff>
      <xdr:row>25</xdr:row>
      <xdr:rowOff>103208</xdr:rowOff>
    </xdr:to>
    <xdr:sp macro="" textlink="">
      <xdr:nvSpPr>
        <xdr:cNvPr id="3" name="Text Box 3871">
          <a:extLst>
            <a:ext uri="{FF2B5EF4-FFF2-40B4-BE49-F238E27FC236}">
              <a16:creationId xmlns="" xmlns:a16="http://schemas.microsoft.com/office/drawing/2014/main" id="{00000000-0008-0000-0D00-000003000000}"/>
            </a:ext>
            <a:ext uri="{147F2762-F138-4A5C-976F-8EAC2B608ADB}">
              <a16:predDERef xmlns="" xmlns:a16="http://schemas.microsoft.com/office/drawing/2014/main" pred="{00000000-0008-0000-1B00-000004000000}"/>
            </a:ext>
          </a:extLst>
        </xdr:cNvPr>
        <xdr:cNvSpPr txBox="1"/>
      </xdr:nvSpPr>
      <xdr:spPr>
        <a:xfrm>
          <a:off x="15893414" y="5004435"/>
          <a:ext cx="1708785" cy="33752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19</xdr:col>
      <xdr:colOff>0</xdr:colOff>
      <xdr:row>8</xdr:row>
      <xdr:rowOff>0</xdr:rowOff>
    </xdr:from>
    <xdr:to>
      <xdr:col>22</xdr:col>
      <xdr:colOff>171516</xdr:colOff>
      <xdr:row>10</xdr:row>
      <xdr:rowOff>76200</xdr:rowOff>
    </xdr:to>
    <xdr:sp macro="" textlink="">
      <xdr:nvSpPr>
        <xdr:cNvPr id="5" name="Text Box 3801">
          <a:extLst>
            <a:ext uri="{FF2B5EF4-FFF2-40B4-BE49-F238E27FC236}">
              <a16:creationId xmlns="" xmlns:a16="http://schemas.microsoft.com/office/drawing/2014/main" id="{00000000-0008-0000-0D00-000005000000}"/>
            </a:ext>
          </a:extLst>
        </xdr:cNvPr>
        <xdr:cNvSpPr txBox="1">
          <a:spLocks noChangeArrowheads="1"/>
        </xdr:cNvSpPr>
      </xdr:nvSpPr>
      <xdr:spPr bwMode="auto">
        <a:xfrm>
          <a:off x="14478000" y="1676400"/>
          <a:ext cx="2457516"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Dynamics of individual elements of inflation, q/q annualized percentage growth</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18</xdr:col>
      <xdr:colOff>714376</xdr:colOff>
      <xdr:row>10</xdr:row>
      <xdr:rowOff>142875</xdr:rowOff>
    </xdr:from>
    <xdr:to>
      <xdr:col>23</xdr:col>
      <xdr:colOff>381000</xdr:colOff>
      <xdr:row>23</xdr:row>
      <xdr:rowOff>0</xdr:rowOff>
    </xdr:to>
    <xdr:graphicFrame macro="">
      <xdr:nvGraphicFramePr>
        <xdr:cNvPr id="6" name="Chart 5">
          <a:extLst>
            <a:ext uri="{FF2B5EF4-FFF2-40B4-BE49-F238E27FC236}">
              <a16:creationId xmlns="" xmlns:a16="http://schemas.microsoft.com/office/drawing/2014/main" id="{00000000-0008-0000-0D00-000006000000}"/>
            </a:ext>
            <a:ext uri="{147F2762-F138-4A5C-976F-8EAC2B608ADB}">
              <a16:predDERef xmlns="" xmlns:a16="http://schemas.microsoft.com/office/drawing/2014/main" pre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161925</xdr:colOff>
      <xdr:row>4</xdr:row>
      <xdr:rowOff>19050</xdr:rowOff>
    </xdr:from>
    <xdr:to>
      <xdr:col>9</xdr:col>
      <xdr:colOff>333441</xdr:colOff>
      <xdr:row>6</xdr:row>
      <xdr:rowOff>152400</xdr:rowOff>
    </xdr:to>
    <xdr:sp macro="" textlink="">
      <xdr:nvSpPr>
        <xdr:cNvPr id="9" name="Text Box 3801">
          <a:extLst>
            <a:ext uri="{FF2B5EF4-FFF2-40B4-BE49-F238E27FC236}">
              <a16:creationId xmlns="" xmlns:a16="http://schemas.microsoft.com/office/drawing/2014/main" id="{00000000-0008-0000-0E00-000009000000}"/>
            </a:ext>
          </a:extLst>
        </xdr:cNvPr>
        <xdr:cNvSpPr txBox="1">
          <a:spLocks noChangeArrowheads="1"/>
        </xdr:cNvSpPr>
      </xdr:nvSpPr>
      <xdr:spPr bwMode="auto">
        <a:xfrm>
          <a:off x="4733925" y="857250"/>
          <a:ext cx="2457516"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14</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Dynamics of individual elements of inflation and policy response in the USA, y/y percentage growth</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114300</xdr:colOff>
      <xdr:row>19</xdr:row>
      <xdr:rowOff>47625</xdr:rowOff>
    </xdr:from>
    <xdr:to>
      <xdr:col>9</xdr:col>
      <xdr:colOff>754380</xdr:colOff>
      <xdr:row>20</xdr:row>
      <xdr:rowOff>175598</xdr:rowOff>
    </xdr:to>
    <xdr:sp macro="" textlink="">
      <xdr:nvSpPr>
        <xdr:cNvPr id="13" name="Text Box 3871">
          <a:extLst>
            <a:ext uri="{FF2B5EF4-FFF2-40B4-BE49-F238E27FC236}">
              <a16:creationId xmlns="" xmlns:a16="http://schemas.microsoft.com/office/drawing/2014/main" id="{00000000-0008-0000-0E00-00000D000000}"/>
            </a:ext>
            <a:ext uri="{147F2762-F138-4A5C-976F-8EAC2B608ADB}">
              <a16:predDERef xmlns="" xmlns:a16="http://schemas.microsoft.com/office/drawing/2014/main" pred="{00000000-0008-0000-1B00-000004000000}"/>
            </a:ext>
          </a:extLst>
        </xdr:cNvPr>
        <xdr:cNvSpPr txBox="1"/>
      </xdr:nvSpPr>
      <xdr:spPr>
        <a:xfrm>
          <a:off x="6210300" y="4029075"/>
          <a:ext cx="1402080" cy="33752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Federal Reserve Bank of St.</a:t>
          </a:r>
          <a:r>
            <a:rPr lang="en-US" sz="700" i="1" baseline="0">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Louis</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95250</xdr:colOff>
      <xdr:row>6</xdr:row>
      <xdr:rowOff>200025</xdr:rowOff>
    </xdr:from>
    <xdr:to>
      <xdr:col>10</xdr:col>
      <xdr:colOff>228599</xdr:colOff>
      <xdr:row>19</xdr:row>
      <xdr:rowOff>76201</xdr:rowOff>
    </xdr:to>
    <xdr:graphicFrame macro="">
      <xdr:nvGraphicFramePr>
        <xdr:cNvPr id="6" name="Chart 5">
          <a:extLst>
            <a:ext uri="{FF2B5EF4-FFF2-40B4-BE49-F238E27FC236}">
              <a16:creationId xmlns="" xmlns:a16="http://schemas.microsoft.com/office/drawing/2014/main" id="{00000000-0008-0000-0E00-000006000000}"/>
            </a:ext>
            <a:ext uri="{147F2762-F138-4A5C-976F-8EAC2B608ADB}">
              <a16:predDERef xmlns="" xmlns:a16="http://schemas.microsoft.com/office/drawing/2014/main" pre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0</xdr:colOff>
      <xdr:row>3</xdr:row>
      <xdr:rowOff>190499</xdr:rowOff>
    </xdr:from>
    <xdr:to>
      <xdr:col>6</xdr:col>
      <xdr:colOff>171516</xdr:colOff>
      <xdr:row>6</xdr:row>
      <xdr:rowOff>38100</xdr:rowOff>
    </xdr:to>
    <xdr:sp macro="" textlink="">
      <xdr:nvSpPr>
        <xdr:cNvPr id="5" name="Text Box 3801">
          <a:extLst>
            <a:ext uri="{FF2B5EF4-FFF2-40B4-BE49-F238E27FC236}">
              <a16:creationId xmlns="" xmlns:a16="http://schemas.microsoft.com/office/drawing/2014/main" id="{00000000-0008-0000-0F00-000005000000}"/>
            </a:ext>
          </a:extLst>
        </xdr:cNvPr>
        <xdr:cNvSpPr txBox="1">
          <a:spLocks noChangeArrowheads="1"/>
        </xdr:cNvSpPr>
      </xdr:nvSpPr>
      <xdr:spPr bwMode="auto">
        <a:xfrm>
          <a:off x="2286000" y="761999"/>
          <a:ext cx="2457516"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15</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Construction permits</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447675</xdr:colOff>
      <xdr:row>18</xdr:row>
      <xdr:rowOff>19049</xdr:rowOff>
    </xdr:from>
    <xdr:to>
      <xdr:col>6</xdr:col>
      <xdr:colOff>600075</xdr:colOff>
      <xdr:row>19</xdr:row>
      <xdr:rowOff>166072</xdr:rowOff>
    </xdr:to>
    <xdr:sp macro="" textlink="">
      <xdr:nvSpPr>
        <xdr:cNvPr id="7" name="Text Box 3871">
          <a:extLst>
            <a:ext uri="{FF2B5EF4-FFF2-40B4-BE49-F238E27FC236}">
              <a16:creationId xmlns="" xmlns:a16="http://schemas.microsoft.com/office/drawing/2014/main" id="{00000000-0008-0000-0F00-000007000000}"/>
            </a:ext>
            <a:ext uri="{147F2762-F138-4A5C-976F-8EAC2B608ADB}">
              <a16:predDERef xmlns="" xmlns:a16="http://schemas.microsoft.com/office/drawing/2014/main" pred="{00000000-0008-0000-1B00-000004000000}"/>
            </a:ext>
          </a:extLst>
        </xdr:cNvPr>
        <xdr:cNvSpPr txBox="1"/>
      </xdr:nvSpPr>
      <xdr:spPr>
        <a:xfrm>
          <a:off x="3495675" y="3448049"/>
          <a:ext cx="1676400" cy="33752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2</xdr:col>
      <xdr:colOff>733426</xdr:colOff>
      <xdr:row>6</xdr:row>
      <xdr:rowOff>171448</xdr:rowOff>
    </xdr:from>
    <xdr:to>
      <xdr:col>6</xdr:col>
      <xdr:colOff>581026</xdr:colOff>
      <xdr:row>17</xdr:row>
      <xdr:rowOff>114299</xdr:rowOff>
    </xdr:to>
    <xdr:graphicFrame macro="">
      <xdr:nvGraphicFramePr>
        <xdr:cNvPr id="6" name="Chart 5">
          <a:extLst>
            <a:ext uri="{FF2B5EF4-FFF2-40B4-BE49-F238E27FC236}">
              <a16:creationId xmlns="" xmlns:a16="http://schemas.microsoft.com/office/drawing/2014/main" id="{00000000-0008-0000-0F00-000006000000}"/>
            </a:ext>
            <a:ext uri="{147F2762-F138-4A5C-976F-8EAC2B608ADB}">
              <a16:predDERef xmlns="" xmlns:a16="http://schemas.microsoft.com/office/drawing/2014/main" pre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638175</xdr:colOff>
      <xdr:row>6</xdr:row>
      <xdr:rowOff>66675</xdr:rowOff>
    </xdr:from>
    <xdr:to>
      <xdr:col>8</xdr:col>
      <xdr:colOff>110490</xdr:colOff>
      <xdr:row>9</xdr:row>
      <xdr:rowOff>47625</xdr:rowOff>
    </xdr:to>
    <xdr:sp macro="" textlink="">
      <xdr:nvSpPr>
        <xdr:cNvPr id="2" name="Text Box 4141">
          <a:extLst>
            <a:ext uri="{FF2B5EF4-FFF2-40B4-BE49-F238E27FC236}">
              <a16:creationId xmlns="" xmlns:a16="http://schemas.microsoft.com/office/drawing/2014/main" id="{00000000-0008-0000-1000-000002000000}"/>
            </a:ext>
          </a:extLst>
        </xdr:cNvPr>
        <xdr:cNvSpPr txBox="1">
          <a:spLocks noChangeArrowheads="1"/>
        </xdr:cNvSpPr>
      </xdr:nvSpPr>
      <xdr:spPr bwMode="auto">
        <a:xfrm>
          <a:off x="1676400" y="1152525"/>
          <a:ext cx="252031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Demand components contributing to the growth</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(percentage point)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619125</xdr:colOff>
      <xdr:row>8</xdr:row>
      <xdr:rowOff>152400</xdr:rowOff>
    </xdr:from>
    <xdr:to>
      <xdr:col>8</xdr:col>
      <xdr:colOff>238125</xdr:colOff>
      <xdr:row>20</xdr:row>
      <xdr:rowOff>85725</xdr:rowOff>
    </xdr:to>
    <xdr:graphicFrame macro="">
      <xdr:nvGraphicFramePr>
        <xdr:cNvPr id="3" name="Chart 2">
          <a:extLst>
            <a:ext uri="{FF2B5EF4-FFF2-40B4-BE49-F238E27FC236}">
              <a16:creationId xmlns="" xmlns:a16="http://schemas.microsoft.com/office/drawing/2014/main" id="{00000000-0008-0000-1000-000003000000}"/>
            </a:ext>
            <a:ext uri="{147F2762-F138-4A5C-976F-8EAC2B608ADB}">
              <a16:predDERef xmlns="" xmlns:a16="http://schemas.microsoft.com/office/drawing/2014/main" pre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21</xdr:row>
      <xdr:rowOff>66675</xdr:rowOff>
    </xdr:from>
    <xdr:to>
      <xdr:col>8</xdr:col>
      <xdr:colOff>121920</xdr:colOff>
      <xdr:row>22</xdr:row>
      <xdr:rowOff>148590</xdr:rowOff>
    </xdr:to>
    <xdr:sp macro="" textlink="">
      <xdr:nvSpPr>
        <xdr:cNvPr id="4" name="Text Box 3843">
          <a:extLst>
            <a:ext uri="{FF2B5EF4-FFF2-40B4-BE49-F238E27FC236}">
              <a16:creationId xmlns="" xmlns:a16="http://schemas.microsoft.com/office/drawing/2014/main" id="{00000000-0008-0000-1000-000004000000}"/>
            </a:ext>
            <a:ext uri="{147F2762-F138-4A5C-976F-8EAC2B608ADB}">
              <a16:predDERef xmlns="" xmlns:a16="http://schemas.microsoft.com/office/drawing/2014/main" pred="{00000000-0008-0000-0B00-000003000000}"/>
            </a:ext>
          </a:extLst>
        </xdr:cNvPr>
        <xdr:cNvSpPr txBox="1"/>
      </xdr:nvSpPr>
      <xdr:spPr>
        <a:xfrm>
          <a:off x="1838325" y="3867150"/>
          <a:ext cx="2369820" cy="2628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9524</xdr:colOff>
      <xdr:row>12</xdr:row>
      <xdr:rowOff>163831</xdr:rowOff>
    </xdr:from>
    <xdr:to>
      <xdr:col>5</xdr:col>
      <xdr:colOff>517844</xdr:colOff>
      <xdr:row>16</xdr:row>
      <xdr:rowOff>1</xdr:rowOff>
    </xdr:to>
    <xdr:sp macro="" textlink="">
      <xdr:nvSpPr>
        <xdr:cNvPr id="16" name="Text Box 45">
          <a:extLst>
            <a:ext uri="{FF2B5EF4-FFF2-40B4-BE49-F238E27FC236}">
              <a16:creationId xmlns="" xmlns:a16="http://schemas.microsoft.com/office/drawing/2014/main" id="{00000000-0008-0000-1100-000010000000}"/>
            </a:ext>
            <a:ext uri="{147F2762-F138-4A5C-976F-8EAC2B608ADB}">
              <a16:predDERef xmlns="" xmlns:a16="http://schemas.microsoft.com/office/drawing/2014/main" pred="{00000000-0008-0000-0900-000007000000}"/>
            </a:ext>
          </a:extLst>
        </xdr:cNvPr>
        <xdr:cNvSpPr txBox="1">
          <a:spLocks noChangeArrowheads="1"/>
        </xdr:cNvSpPr>
      </xdr:nvSpPr>
      <xdr:spPr bwMode="auto">
        <a:xfrm>
          <a:off x="3291986" y="1812389"/>
          <a:ext cx="2508570" cy="568862"/>
        </a:xfrm>
        <a:prstGeom prst="rect">
          <a:avLst/>
        </a:prstGeom>
        <a:noFill/>
        <a:ln>
          <a:noFill/>
        </a:ln>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 in real export and import of goods and services in the medium term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808892</xdr:colOff>
      <xdr:row>28</xdr:row>
      <xdr:rowOff>126756</xdr:rowOff>
    </xdr:from>
    <xdr:to>
      <xdr:col>6</xdr:col>
      <xdr:colOff>65942</xdr:colOff>
      <xdr:row>30</xdr:row>
      <xdr:rowOff>136282</xdr:rowOff>
    </xdr:to>
    <xdr:sp macro="" textlink="">
      <xdr:nvSpPr>
        <xdr:cNvPr id="17" name="Text Box 3851">
          <a:extLst>
            <a:ext uri="{FF2B5EF4-FFF2-40B4-BE49-F238E27FC236}">
              <a16:creationId xmlns="" xmlns:a16="http://schemas.microsoft.com/office/drawing/2014/main" id="{00000000-0008-0000-1100-000011000000}"/>
            </a:ext>
            <a:ext uri="{147F2762-F138-4A5C-976F-8EAC2B608ADB}">
              <a16:predDERef xmlns="" xmlns:a16="http://schemas.microsoft.com/office/drawing/2014/main" pred="{00000000-0008-0000-0800-000010000000}"/>
            </a:ext>
          </a:extLst>
        </xdr:cNvPr>
        <xdr:cNvSpPr txBox="1"/>
      </xdr:nvSpPr>
      <xdr:spPr>
        <a:xfrm>
          <a:off x="4091354" y="4706083"/>
          <a:ext cx="2019300" cy="36121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67408</xdr:colOff>
      <xdr:row>15</xdr:row>
      <xdr:rowOff>148005</xdr:rowOff>
    </xdr:from>
    <xdr:to>
      <xdr:col>6</xdr:col>
      <xdr:colOff>7326</xdr:colOff>
      <xdr:row>28</xdr:row>
      <xdr:rowOff>1</xdr:rowOff>
    </xdr:to>
    <xdr:graphicFrame macro="">
      <xdr:nvGraphicFramePr>
        <xdr:cNvPr id="6" name="Chart 5">
          <a:extLst>
            <a:ext uri="{FF2B5EF4-FFF2-40B4-BE49-F238E27FC236}">
              <a16:creationId xmlns="" xmlns:a16="http://schemas.microsoft.com/office/drawing/2014/main" id="{00000000-0008-0000-1100-000006000000}"/>
            </a:ext>
            <a:ext uri="{147F2762-F138-4A5C-976F-8EAC2B608ADB}">
              <a16:predDERef xmlns="" xmlns:a16="http://schemas.microsoft.com/office/drawing/2014/main" pred="{00000000-0008-0000-1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5</xdr:row>
      <xdr:rowOff>114300</xdr:rowOff>
    </xdr:from>
    <xdr:to>
      <xdr:col>4</xdr:col>
      <xdr:colOff>400050</xdr:colOff>
      <xdr:row>8</xdr:row>
      <xdr:rowOff>28574</xdr:rowOff>
    </xdr:to>
    <xdr:sp macro="" textlink="">
      <xdr:nvSpPr>
        <xdr:cNvPr id="2" name="Text Box 3801">
          <a:extLst>
            <a:ext uri="{FF2B5EF4-FFF2-40B4-BE49-F238E27FC236}">
              <a16:creationId xmlns="" xmlns:a16="http://schemas.microsoft.com/office/drawing/2014/main" id="{00000000-0008-0000-1200-000002000000}"/>
            </a:ext>
          </a:extLst>
        </xdr:cNvPr>
        <xdr:cNvSpPr txBox="1">
          <a:spLocks noChangeArrowheads="1"/>
        </xdr:cNvSpPr>
      </xdr:nvSpPr>
      <xdr:spPr bwMode="auto">
        <a:xfrm>
          <a:off x="2352675" y="1162050"/>
          <a:ext cx="2686050" cy="542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18</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Fiscal impulse scenario (percentage point)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333374</xdr:colOff>
      <xdr:row>18</xdr:row>
      <xdr:rowOff>209549</xdr:rowOff>
    </xdr:from>
    <xdr:to>
      <xdr:col>5</xdr:col>
      <xdr:colOff>685799</xdr:colOff>
      <xdr:row>20</xdr:row>
      <xdr:rowOff>123825</xdr:rowOff>
    </xdr:to>
    <xdr:sp macro="" textlink="">
      <xdr:nvSpPr>
        <xdr:cNvPr id="4" name="Text Box 57">
          <a:extLst>
            <a:ext uri="{FF2B5EF4-FFF2-40B4-BE49-F238E27FC236}">
              <a16:creationId xmlns="" xmlns:a16="http://schemas.microsoft.com/office/drawing/2014/main" id="{00000000-0008-0000-1200-000004000000}"/>
            </a:ext>
          </a:extLst>
        </xdr:cNvPr>
        <xdr:cNvSpPr txBox="1"/>
      </xdr:nvSpPr>
      <xdr:spPr>
        <a:xfrm>
          <a:off x="4210049" y="3981449"/>
          <a:ext cx="1876425" cy="3333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a:t>
          </a:r>
          <a:r>
            <a:rPr lang="en-US" sz="700" i="1" baseline="0">
              <a:effectLst/>
              <a:latin typeface="GHEA Grapalat" panose="02000506050000020003" pitchFamily="50" charset="0"/>
              <a:ea typeface="Times New Roman" panose="02020603050405020304" pitchFamily="18" charset="0"/>
              <a:cs typeface="Sylfaen" panose="010A0502050306030303" pitchFamily="18" charset="0"/>
            </a:rPr>
            <a:t> 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xdr:col>
      <xdr:colOff>28574</xdr:colOff>
      <xdr:row>7</xdr:row>
      <xdr:rowOff>85726</xdr:rowOff>
    </xdr:from>
    <xdr:to>
      <xdr:col>6</xdr:col>
      <xdr:colOff>9525</xdr:colOff>
      <xdr:row>18</xdr:row>
      <xdr:rowOff>9525</xdr:rowOff>
    </xdr:to>
    <xdr:graphicFrame macro="">
      <xdr:nvGraphicFramePr>
        <xdr:cNvPr id="6" name="Chart 5">
          <a:extLst>
            <a:ext uri="{FF2B5EF4-FFF2-40B4-BE49-F238E27FC236}">
              <a16:creationId xmlns="" xmlns:a16="http://schemas.microsoft.com/office/drawing/2014/main" id="{00000000-0008-0000-1200-000006000000}"/>
            </a:ext>
            <a:ext uri="{147F2762-F138-4A5C-976F-8EAC2B608ADB}">
              <a16:predDERef xmlns="" xmlns:a16="http://schemas.microsoft.com/office/drawing/2014/main" pre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684829</xdr:colOff>
      <xdr:row>27</xdr:row>
      <xdr:rowOff>74520</xdr:rowOff>
    </xdr:from>
    <xdr:to>
      <xdr:col>15</xdr:col>
      <xdr:colOff>156829</xdr:colOff>
      <xdr:row>30</xdr:row>
      <xdr:rowOff>142876</xdr:rowOff>
    </xdr:to>
    <xdr:sp macro="" textlink="">
      <xdr:nvSpPr>
        <xdr:cNvPr id="5" name="Text Box 3801">
          <a:extLst>
            <a:ext uri="{FF2B5EF4-FFF2-40B4-BE49-F238E27FC236}">
              <a16:creationId xmlns="" xmlns:a16="http://schemas.microsoft.com/office/drawing/2014/main" id="{00000000-0008-0000-0200-000005000000}"/>
            </a:ext>
          </a:extLst>
        </xdr:cNvPr>
        <xdr:cNvSpPr txBox="1">
          <a:spLocks noChangeArrowheads="1"/>
        </xdr:cNvSpPr>
      </xdr:nvSpPr>
      <xdr:spPr bwMode="auto">
        <a:xfrm>
          <a:off x="9066829" y="1227045"/>
          <a:ext cx="2520000" cy="69700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Real GDP</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growth (cumulative)</a:t>
          </a:r>
          <a:r>
            <a:rPr lang="es-AR" sz="700" b="1" baseline="3000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1</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scenario</a:t>
          </a:r>
          <a:r>
            <a:rPr lang="en-US" sz="700" b="1" baseline="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probability distribution for the 3-year policy horizon</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11</xdr:col>
      <xdr:colOff>749763</xdr:colOff>
      <xdr:row>30</xdr:row>
      <xdr:rowOff>105877</xdr:rowOff>
    </xdr:from>
    <xdr:to>
      <xdr:col>16</xdr:col>
      <xdr:colOff>65315</xdr:colOff>
      <xdr:row>40</xdr:row>
      <xdr:rowOff>185057</xdr:rowOff>
    </xdr:to>
    <xdr:graphicFrame macro="">
      <xdr:nvGraphicFramePr>
        <xdr:cNvPr id="7" name="Chart 1">
          <a:extLst>
            <a:ext uri="{FF2B5EF4-FFF2-40B4-BE49-F238E27FC236}">
              <a16:creationId xmlns="" xmlns:a16="http://schemas.microsoft.com/office/drawing/2014/main" id="{00000000-0008-0000-0200-000007000000}"/>
            </a:ext>
            <a:ext uri="{147F2762-F138-4A5C-976F-8EAC2B608ADB}">
              <a16:predDERef xmlns="" xmlns:a16="http://schemas.microsoft.com/office/drawing/2014/main" pre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260654</xdr:colOff>
      <xdr:row>35</xdr:row>
      <xdr:rowOff>172721</xdr:rowOff>
    </xdr:from>
    <xdr:to>
      <xdr:col>15</xdr:col>
      <xdr:colOff>286689</xdr:colOff>
      <xdr:row>37</xdr:row>
      <xdr:rowOff>30632</xdr:rowOff>
    </xdr:to>
    <xdr:sp macro="" textlink="">
      <xdr:nvSpPr>
        <xdr:cNvPr id="9" name="Rectangle 8">
          <a:extLst>
            <a:ext uri="{FF2B5EF4-FFF2-40B4-BE49-F238E27FC236}">
              <a16:creationId xmlns="" xmlns:a16="http://schemas.microsoft.com/office/drawing/2014/main" id="{00000000-0008-0000-0200-000009000000}"/>
            </a:ext>
            <a:ext uri="{147F2762-F138-4A5C-976F-8EAC2B608ADB}">
              <a16:predDERef xmlns="" xmlns:a16="http://schemas.microsoft.com/office/drawing/2014/main" pred="{00000000-0008-0000-0200-000007000000}"/>
            </a:ext>
          </a:extLst>
        </xdr:cNvPr>
        <xdr:cNvSpPr/>
      </xdr:nvSpPr>
      <xdr:spPr bwMode="auto">
        <a:xfrm>
          <a:off x="11457821" y="2839721"/>
          <a:ext cx="788035" cy="281244"/>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i="1">
              <a:latin typeface="GHEA Grapalat" panose="02000506050000020003" pitchFamily="50" charset="0"/>
            </a:rPr>
            <a:t>Previous</a:t>
          </a:r>
          <a:r>
            <a:rPr lang="en-US" sz="600" i="1" baseline="0">
              <a:latin typeface="GHEA Grapalat" panose="02000506050000020003" pitchFamily="50" charset="0"/>
            </a:rPr>
            <a:t> scenario</a:t>
          </a:r>
          <a:endParaRPr lang="en-US" sz="600" i="1">
            <a:latin typeface="GHEA Grapalat" panose="02000506050000020003" pitchFamily="50" charset="0"/>
          </a:endParaRPr>
        </a:p>
      </xdr:txBody>
    </xdr:sp>
    <xdr:clientData/>
  </xdr:twoCellAnchor>
  <xdr:twoCellAnchor>
    <xdr:from>
      <xdr:col>14</xdr:col>
      <xdr:colOff>630964</xdr:colOff>
      <xdr:row>31</xdr:row>
      <xdr:rowOff>94299</xdr:rowOff>
    </xdr:from>
    <xdr:to>
      <xdr:col>15</xdr:col>
      <xdr:colOff>696987</xdr:colOff>
      <xdr:row>32</xdr:row>
      <xdr:rowOff>178102</xdr:rowOff>
    </xdr:to>
    <xdr:sp macro="" textlink="">
      <xdr:nvSpPr>
        <xdr:cNvPr id="10" name="Rectangle 9">
          <a:extLst>
            <a:ext uri="{FF2B5EF4-FFF2-40B4-BE49-F238E27FC236}">
              <a16:creationId xmlns="" xmlns:a16="http://schemas.microsoft.com/office/drawing/2014/main" id="{00000000-0008-0000-0200-00000A000000}"/>
            </a:ext>
            <a:ext uri="{147F2762-F138-4A5C-976F-8EAC2B608ADB}">
              <a16:predDERef xmlns="" xmlns:a16="http://schemas.microsoft.com/office/drawing/2014/main" pred="{00000000-0008-0000-0200-000009000000}"/>
            </a:ext>
          </a:extLst>
        </xdr:cNvPr>
        <xdr:cNvSpPr/>
      </xdr:nvSpPr>
      <xdr:spPr bwMode="auto">
        <a:xfrm>
          <a:off x="11828131" y="1914632"/>
          <a:ext cx="828023" cy="295470"/>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i="1">
              <a:latin typeface="GHEA Grapalat" panose="02000506050000020003" pitchFamily="50" charset="0"/>
            </a:rPr>
            <a:t>Current scenario</a:t>
          </a:r>
        </a:p>
      </xdr:txBody>
    </xdr:sp>
    <xdr:clientData/>
  </xdr:twoCellAnchor>
  <xdr:twoCellAnchor>
    <xdr:from>
      <xdr:col>15</xdr:col>
      <xdr:colOff>82248</xdr:colOff>
      <xdr:row>32</xdr:row>
      <xdr:rowOff>54126</xdr:rowOff>
    </xdr:from>
    <xdr:to>
      <xdr:col>15</xdr:col>
      <xdr:colOff>256420</xdr:colOff>
      <xdr:row>33</xdr:row>
      <xdr:rowOff>162983</xdr:rowOff>
    </xdr:to>
    <xdr:cxnSp macro="">
      <xdr:nvCxnSpPr>
        <xdr:cNvPr id="11" name="Straight Arrow Connector 8">
          <a:extLst>
            <a:ext uri="{FF2B5EF4-FFF2-40B4-BE49-F238E27FC236}">
              <a16:creationId xmlns="" xmlns:a16="http://schemas.microsoft.com/office/drawing/2014/main" id="{00000000-0008-0000-0200-00000B000000}"/>
            </a:ext>
          </a:extLst>
        </xdr:cNvPr>
        <xdr:cNvCxnSpPr>
          <a:cxnSpLocks noChangeShapeType="1"/>
        </xdr:cNvCxnSpPr>
      </xdr:nvCxnSpPr>
      <xdr:spPr bwMode="auto">
        <a:xfrm flipH="1">
          <a:off x="12041415" y="2086126"/>
          <a:ext cx="174172" cy="32052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576036</xdr:colOff>
      <xdr:row>34</xdr:row>
      <xdr:rowOff>34774</xdr:rowOff>
    </xdr:from>
    <xdr:to>
      <xdr:col>14</xdr:col>
      <xdr:colOff>750208</xdr:colOff>
      <xdr:row>35</xdr:row>
      <xdr:rowOff>159355</xdr:rowOff>
    </xdr:to>
    <xdr:cxnSp macro="">
      <xdr:nvCxnSpPr>
        <xdr:cNvPr id="12" name="Straight Arrow Connector 4">
          <a:extLst>
            <a:ext uri="{FF2B5EF4-FFF2-40B4-BE49-F238E27FC236}">
              <a16:creationId xmlns="" xmlns:a16="http://schemas.microsoft.com/office/drawing/2014/main" id="{00000000-0008-0000-0200-00000C000000}"/>
            </a:ext>
          </a:extLst>
        </xdr:cNvPr>
        <xdr:cNvCxnSpPr>
          <a:cxnSpLocks noChangeShapeType="1"/>
        </xdr:cNvCxnSpPr>
      </xdr:nvCxnSpPr>
      <xdr:spPr bwMode="auto">
        <a:xfrm flipV="1">
          <a:off x="11773203" y="2490107"/>
          <a:ext cx="174172" cy="336248"/>
        </a:xfrm>
        <a:prstGeom prst="straightConnector1">
          <a:avLst/>
        </a:prstGeom>
        <a:noFill/>
        <a:ln w="9525" algn="ctr">
          <a:solidFill>
            <a:srgbClr val="000000"/>
          </a:solidFill>
          <a:prstDash val="dash"/>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386292</xdr:colOff>
      <xdr:row>41</xdr:row>
      <xdr:rowOff>173038</xdr:rowOff>
    </xdr:from>
    <xdr:to>
      <xdr:col>16</xdr:col>
      <xdr:colOff>126577</xdr:colOff>
      <xdr:row>43</xdr:row>
      <xdr:rowOff>71015</xdr:rowOff>
    </xdr:to>
    <xdr:sp macro="" textlink="">
      <xdr:nvSpPr>
        <xdr:cNvPr id="13" name="Text Box 23">
          <a:extLst>
            <a:ext uri="{FF2B5EF4-FFF2-40B4-BE49-F238E27FC236}">
              <a16:creationId xmlns="" xmlns:a16="http://schemas.microsoft.com/office/drawing/2014/main" id="{00000000-0008-0000-0200-00000D000000}"/>
            </a:ext>
            <a:ext uri="{147F2762-F138-4A5C-976F-8EAC2B608ADB}">
              <a16:predDERef xmlns="" xmlns:a16="http://schemas.microsoft.com/office/drawing/2014/main" pred="{00000000-0008-0000-0200-000005000000}"/>
            </a:ext>
          </a:extLst>
        </xdr:cNvPr>
        <xdr:cNvSpPr txBox="1"/>
      </xdr:nvSpPr>
      <xdr:spPr>
        <a:xfrm>
          <a:off x="10816167" y="4030663"/>
          <a:ext cx="2026285" cy="31072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Armenia Statistics Committee, Central Bank of Armenia scenario</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673100</xdr:colOff>
      <xdr:row>3</xdr:row>
      <xdr:rowOff>171450</xdr:rowOff>
    </xdr:from>
    <xdr:to>
      <xdr:col>7</xdr:col>
      <xdr:colOff>170500</xdr:colOff>
      <xdr:row>5</xdr:row>
      <xdr:rowOff>142875</xdr:rowOff>
    </xdr:to>
    <xdr:sp macro="" textlink="">
      <xdr:nvSpPr>
        <xdr:cNvPr id="3" name="Text Box 4061">
          <a:extLst>
            <a:ext uri="{FF2B5EF4-FFF2-40B4-BE49-F238E27FC236}">
              <a16:creationId xmlns="" xmlns:a16="http://schemas.microsoft.com/office/drawing/2014/main" id="{00000000-0008-0000-1300-000003000000}"/>
            </a:ext>
          </a:extLst>
        </xdr:cNvPr>
        <xdr:cNvSpPr txBox="1">
          <a:spLocks noChangeArrowheads="1"/>
        </xdr:cNvSpPr>
      </xdr:nvSpPr>
      <xdr:spPr bwMode="auto">
        <a:xfrm>
          <a:off x="2959100" y="800100"/>
          <a:ext cx="25454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19</a:t>
          </a: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Unemployment rate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603250</xdr:colOff>
      <xdr:row>14</xdr:row>
      <xdr:rowOff>162560</xdr:rowOff>
    </xdr:from>
    <xdr:to>
      <xdr:col>7</xdr:col>
      <xdr:colOff>257175</xdr:colOff>
      <xdr:row>16</xdr:row>
      <xdr:rowOff>168275</xdr:rowOff>
    </xdr:to>
    <xdr:sp macro="" textlink="">
      <xdr:nvSpPr>
        <xdr:cNvPr id="4" name="Text Box 3860">
          <a:extLst>
            <a:ext uri="{FF2B5EF4-FFF2-40B4-BE49-F238E27FC236}">
              <a16:creationId xmlns="" xmlns:a16="http://schemas.microsoft.com/office/drawing/2014/main" id="{00000000-0008-0000-1300-000004000000}"/>
            </a:ext>
          </a:extLst>
        </xdr:cNvPr>
        <xdr:cNvSpPr txBox="1"/>
      </xdr:nvSpPr>
      <xdr:spPr>
        <a:xfrm>
          <a:off x="3651250" y="3096260"/>
          <a:ext cx="1939925" cy="4248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5</xdr:row>
      <xdr:rowOff>142875</xdr:rowOff>
    </xdr:from>
    <xdr:to>
      <xdr:col>7</xdr:col>
      <xdr:colOff>234000</xdr:colOff>
      <xdr:row>14</xdr:row>
      <xdr:rowOff>95250</xdr:rowOff>
    </xdr:to>
    <xdr:graphicFrame macro="">
      <xdr:nvGraphicFramePr>
        <xdr:cNvPr id="6" name="Chart 5">
          <a:extLst>
            <a:ext uri="{FF2B5EF4-FFF2-40B4-BE49-F238E27FC236}">
              <a16:creationId xmlns="" xmlns:a16="http://schemas.microsoft.com/office/drawing/2014/main" id="{00000000-0008-0000-1300-000006000000}"/>
            </a:ext>
            <a:ext uri="{147F2762-F138-4A5C-976F-8EAC2B608ADB}">
              <a16:predDERef xmlns="" xmlns:a16="http://schemas.microsoft.com/office/drawing/2014/main" pre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0.63133</cdr:x>
      <cdr:y>0.05346</cdr:y>
    </cdr:from>
    <cdr:to>
      <cdr:x>0.97511</cdr:x>
      <cdr:y>0.82051</cdr:y>
    </cdr:to>
    <cdr:sp macro="" textlink="">
      <cdr:nvSpPr>
        <cdr:cNvPr id="2" name="Rectangle 1"/>
        <cdr:cNvSpPr/>
      </cdr:nvSpPr>
      <cdr:spPr>
        <a:xfrm xmlns:a="http://schemas.openxmlformats.org/drawingml/2006/main">
          <a:off x="1562099" y="92777"/>
          <a:ext cx="850595" cy="1331181"/>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Scenario</a:t>
          </a:r>
        </a:p>
      </cdr:txBody>
    </cdr:sp>
  </cdr:relSizeAnchor>
</c:userShapes>
</file>

<file path=xl/drawings/drawing22.xml><?xml version="1.0" encoding="utf-8"?>
<xdr:wsDr xmlns:xdr="http://schemas.openxmlformats.org/drawingml/2006/spreadsheetDrawing" xmlns:a="http://schemas.openxmlformats.org/drawingml/2006/main">
  <xdr:twoCellAnchor>
    <xdr:from>
      <xdr:col>3</xdr:col>
      <xdr:colOff>695325</xdr:colOff>
      <xdr:row>1</xdr:row>
      <xdr:rowOff>161925</xdr:rowOff>
    </xdr:from>
    <xdr:to>
      <xdr:col>7</xdr:col>
      <xdr:colOff>253050</xdr:colOff>
      <xdr:row>4</xdr:row>
      <xdr:rowOff>57150</xdr:rowOff>
    </xdr:to>
    <xdr:sp macro="" textlink="">
      <xdr:nvSpPr>
        <xdr:cNvPr id="4" name="Text Box 4061">
          <a:extLst>
            <a:ext uri="{FF2B5EF4-FFF2-40B4-BE49-F238E27FC236}">
              <a16:creationId xmlns="" xmlns:a16="http://schemas.microsoft.com/office/drawing/2014/main" id="{00000000-0008-0000-1400-000004000000}"/>
            </a:ext>
          </a:extLst>
        </xdr:cNvPr>
        <xdr:cNvSpPr txBox="1">
          <a:spLocks noChangeArrowheads="1"/>
        </xdr:cNvSpPr>
      </xdr:nvSpPr>
      <xdr:spPr bwMode="auto">
        <a:xfrm>
          <a:off x="3086100" y="352425"/>
          <a:ext cx="26057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Private nominal wage growth y/y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120650</xdr:colOff>
      <xdr:row>13</xdr:row>
      <xdr:rowOff>94615</xdr:rowOff>
    </xdr:from>
    <xdr:to>
      <xdr:col>7</xdr:col>
      <xdr:colOff>390525</xdr:colOff>
      <xdr:row>15</xdr:row>
      <xdr:rowOff>135255</xdr:rowOff>
    </xdr:to>
    <xdr:sp macro="" textlink="">
      <xdr:nvSpPr>
        <xdr:cNvPr id="5" name="Text Box 3852">
          <a:extLst>
            <a:ext uri="{FF2B5EF4-FFF2-40B4-BE49-F238E27FC236}">
              <a16:creationId xmlns="" xmlns:a16="http://schemas.microsoft.com/office/drawing/2014/main" id="{00000000-0008-0000-1400-000005000000}"/>
            </a:ext>
          </a:extLst>
        </xdr:cNvPr>
        <xdr:cNvSpPr txBox="1"/>
      </xdr:nvSpPr>
      <xdr:spPr>
        <a:xfrm>
          <a:off x="4035425" y="2675890"/>
          <a:ext cx="1793875" cy="4025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695325</xdr:colOff>
      <xdr:row>3</xdr:row>
      <xdr:rowOff>190499</xdr:rowOff>
    </xdr:from>
    <xdr:to>
      <xdr:col>7</xdr:col>
      <xdr:colOff>504825</xdr:colOff>
      <xdr:row>13</xdr:row>
      <xdr:rowOff>38100</xdr:rowOff>
    </xdr:to>
    <xdr:graphicFrame macro="">
      <xdr:nvGraphicFramePr>
        <xdr:cNvPr id="6" name="Chart 5">
          <a:extLst>
            <a:ext uri="{FF2B5EF4-FFF2-40B4-BE49-F238E27FC236}">
              <a16:creationId xmlns="" xmlns:a16="http://schemas.microsoft.com/office/drawing/2014/main" id="{00000000-0008-0000-1400-000006000000}"/>
            </a:ext>
            <a:ext uri="{147F2762-F138-4A5C-976F-8EAC2B608ADB}">
              <a16:predDERef xmlns="" xmlns:a16="http://schemas.microsoft.com/office/drawing/2014/main" pre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0.65307</cdr:x>
      <cdr:y>0.05346</cdr:y>
    </cdr:from>
    <cdr:to>
      <cdr:x>0.97511</cdr:x>
      <cdr:y>0.82051</cdr:y>
    </cdr:to>
    <cdr:sp macro="" textlink="">
      <cdr:nvSpPr>
        <cdr:cNvPr id="2" name="Rectangle 1"/>
        <cdr:cNvSpPr/>
      </cdr:nvSpPr>
      <cdr:spPr>
        <a:xfrm xmlns:a="http://schemas.openxmlformats.org/drawingml/2006/main">
          <a:off x="1605915" y="80523"/>
          <a:ext cx="791918" cy="1155346"/>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Scenario</a:t>
          </a:r>
        </a:p>
      </cdr:txBody>
    </cdr:sp>
  </cdr:relSizeAnchor>
</c:userShapes>
</file>

<file path=xl/drawings/drawing24.xml><?xml version="1.0" encoding="utf-8"?>
<xdr:wsDr xmlns:xdr="http://schemas.openxmlformats.org/drawingml/2006/spreadsheetDrawing" xmlns:a="http://schemas.openxmlformats.org/drawingml/2006/main">
  <xdr:twoCellAnchor>
    <xdr:from>
      <xdr:col>3</xdr:col>
      <xdr:colOff>381000</xdr:colOff>
      <xdr:row>4</xdr:row>
      <xdr:rowOff>161926</xdr:rowOff>
    </xdr:from>
    <xdr:to>
      <xdr:col>6</xdr:col>
      <xdr:colOff>615000</xdr:colOff>
      <xdr:row>6</xdr:row>
      <xdr:rowOff>200026</xdr:rowOff>
    </xdr:to>
    <xdr:sp macro="" textlink="">
      <xdr:nvSpPr>
        <xdr:cNvPr id="4" name="Text Box 4061">
          <a:extLst>
            <a:ext uri="{FF2B5EF4-FFF2-40B4-BE49-F238E27FC236}">
              <a16:creationId xmlns="" xmlns:a16="http://schemas.microsoft.com/office/drawing/2014/main" id="{00000000-0008-0000-1500-000004000000}"/>
            </a:ext>
          </a:extLst>
        </xdr:cNvPr>
        <xdr:cNvSpPr txBox="1">
          <a:spLocks noChangeArrowheads="1"/>
        </xdr:cNvSpPr>
      </xdr:nvSpPr>
      <xdr:spPr bwMode="auto">
        <a:xfrm>
          <a:off x="2667000" y="981076"/>
          <a:ext cx="2520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21</a:t>
          </a: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Unit labor costs growth y/y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410845</xdr:colOff>
      <xdr:row>16</xdr:row>
      <xdr:rowOff>177165</xdr:rowOff>
    </xdr:from>
    <xdr:to>
      <xdr:col>7</xdr:col>
      <xdr:colOff>76200</xdr:colOff>
      <xdr:row>18</xdr:row>
      <xdr:rowOff>208280</xdr:rowOff>
    </xdr:to>
    <xdr:sp macro="" textlink="">
      <xdr:nvSpPr>
        <xdr:cNvPr id="5" name="Text Box 3861">
          <a:extLst>
            <a:ext uri="{FF2B5EF4-FFF2-40B4-BE49-F238E27FC236}">
              <a16:creationId xmlns="" xmlns:a16="http://schemas.microsoft.com/office/drawing/2014/main" id="{00000000-0008-0000-1500-000005000000}"/>
            </a:ext>
          </a:extLst>
        </xdr:cNvPr>
        <xdr:cNvSpPr txBox="1"/>
      </xdr:nvSpPr>
      <xdr:spPr>
        <a:xfrm>
          <a:off x="3458845" y="3501390"/>
          <a:ext cx="1951355" cy="4502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a:t>
          </a:r>
          <a:r>
            <a:rPr lang="en-US" sz="700" i="1" baseline="0">
              <a:effectLst/>
              <a:latin typeface="GHEA Grapalat" panose="02000506050000020003" pitchFamily="50" charset="0"/>
              <a:ea typeface="Times New Roman" panose="02020603050405020304" pitchFamily="18" charset="0"/>
              <a:cs typeface="Sylfaen" panose="010A0502050306030303" pitchFamily="18" charset="0"/>
            </a:rPr>
            <a:t> 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371475</xdr:colOff>
      <xdr:row>6</xdr:row>
      <xdr:rowOff>142875</xdr:rowOff>
    </xdr:from>
    <xdr:to>
      <xdr:col>7</xdr:col>
      <xdr:colOff>295274</xdr:colOff>
      <xdr:row>16</xdr:row>
      <xdr:rowOff>104775</xdr:rowOff>
    </xdr:to>
    <xdr:graphicFrame macro="">
      <xdr:nvGraphicFramePr>
        <xdr:cNvPr id="7" name="Chart 6">
          <a:extLst>
            <a:ext uri="{FF2B5EF4-FFF2-40B4-BE49-F238E27FC236}">
              <a16:creationId xmlns="" xmlns:a16="http://schemas.microsoft.com/office/drawing/2014/main" id="{00000000-0008-0000-1500-000007000000}"/>
            </a:ext>
            <a:ext uri="{147F2762-F138-4A5C-976F-8EAC2B608ADB}">
              <a16:predDERef xmlns="" xmlns:a16="http://schemas.microsoft.com/office/drawing/2014/main" pre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0.7063</cdr:x>
      <cdr:y>0.05346</cdr:y>
    </cdr:from>
    <cdr:to>
      <cdr:x>0.97511</cdr:x>
      <cdr:y>0.82051</cdr:y>
    </cdr:to>
    <cdr:sp macro="" textlink="">
      <cdr:nvSpPr>
        <cdr:cNvPr id="2" name="Rectangle 1"/>
        <cdr:cNvSpPr/>
      </cdr:nvSpPr>
      <cdr:spPr>
        <a:xfrm xmlns:a="http://schemas.openxmlformats.org/drawingml/2006/main">
          <a:off x="2455544" y="92777"/>
          <a:ext cx="934547" cy="1331181"/>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Scenario</a:t>
          </a:r>
        </a:p>
      </cdr:txBody>
    </cdr:sp>
  </cdr:relSizeAnchor>
</c:userShapes>
</file>

<file path=xl/drawings/drawing26.xml><?xml version="1.0" encoding="utf-8"?>
<xdr:wsDr xmlns:xdr="http://schemas.openxmlformats.org/drawingml/2006/spreadsheetDrawing" xmlns:a="http://schemas.openxmlformats.org/drawingml/2006/main">
  <xdr:twoCellAnchor>
    <xdr:from>
      <xdr:col>12</xdr:col>
      <xdr:colOff>601483</xdr:colOff>
      <xdr:row>24</xdr:row>
      <xdr:rowOff>172324</xdr:rowOff>
    </xdr:from>
    <xdr:to>
      <xdr:col>16</xdr:col>
      <xdr:colOff>232660</xdr:colOff>
      <xdr:row>26</xdr:row>
      <xdr:rowOff>142875</xdr:rowOff>
    </xdr:to>
    <xdr:sp macro="" textlink="">
      <xdr:nvSpPr>
        <xdr:cNvPr id="7" name="Text Box 3801">
          <a:extLst>
            <a:ext uri="{FF2B5EF4-FFF2-40B4-BE49-F238E27FC236}">
              <a16:creationId xmlns="" xmlns:a16="http://schemas.microsoft.com/office/drawing/2014/main" id="{00000000-0008-0000-1600-000007000000}"/>
            </a:ext>
          </a:extLst>
        </xdr:cNvPr>
        <xdr:cNvSpPr txBox="1">
          <a:spLocks noChangeArrowheads="1"/>
        </xdr:cNvSpPr>
      </xdr:nvSpPr>
      <xdr:spPr bwMode="auto">
        <a:xfrm>
          <a:off x="10059808" y="353299"/>
          <a:ext cx="2679177" cy="51347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22</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Real GDP growth (cumulative) scenario probability distribution for the 3-year policy horizon</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p>
        <a:p>
          <a:pPr marL="0" marR="0" lvl="0" indent="0" defTabSz="914400" eaLnBrk="1" fontAlgn="auto" latinLnBrk="0" hangingPunct="1">
            <a:lnSpc>
              <a:spcPct val="100000"/>
            </a:lnSpc>
            <a:spcBef>
              <a:spcPts val="0"/>
            </a:spcBef>
            <a:spcAft>
              <a:spcPts val="0"/>
            </a:spcAft>
            <a:buClrTx/>
            <a:buSzTx/>
            <a:buFontTx/>
            <a:buNone/>
            <a:tabLst/>
            <a:defRPr/>
          </a:pPr>
          <a:endParaRPr lang="en-US" sz="1200"/>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14</xdr:col>
      <xdr:colOff>290675</xdr:colOff>
      <xdr:row>39</xdr:row>
      <xdr:rowOff>170790</xdr:rowOff>
    </xdr:from>
    <xdr:to>
      <xdr:col>16</xdr:col>
      <xdr:colOff>685801</xdr:colOff>
      <xdr:row>41</xdr:row>
      <xdr:rowOff>142875</xdr:rowOff>
    </xdr:to>
    <xdr:sp macro="" textlink="">
      <xdr:nvSpPr>
        <xdr:cNvPr id="5" name="Text Box 23">
          <a:extLst>
            <a:ext uri="{FF2B5EF4-FFF2-40B4-BE49-F238E27FC236}">
              <a16:creationId xmlns="" xmlns:a16="http://schemas.microsoft.com/office/drawing/2014/main" id="{00000000-0008-0000-1600-000005000000}"/>
            </a:ext>
          </a:extLst>
        </xdr:cNvPr>
        <xdr:cNvSpPr txBox="1"/>
      </xdr:nvSpPr>
      <xdr:spPr>
        <a:xfrm>
          <a:off x="11273000" y="3275940"/>
          <a:ext cx="1919126" cy="33403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12</xdr:col>
      <xdr:colOff>607009</xdr:colOff>
      <xdr:row>27</xdr:row>
      <xdr:rowOff>80769</xdr:rowOff>
    </xdr:from>
    <xdr:to>
      <xdr:col>16</xdr:col>
      <xdr:colOff>647700</xdr:colOff>
      <xdr:row>39</xdr:row>
      <xdr:rowOff>32658</xdr:rowOff>
    </xdr:to>
    <xdr:graphicFrame macro="">
      <xdr:nvGraphicFramePr>
        <xdr:cNvPr id="9" name="Chart 1">
          <a:extLst>
            <a:ext uri="{FF2B5EF4-FFF2-40B4-BE49-F238E27FC236}">
              <a16:creationId xmlns="" xmlns:a16="http://schemas.microsoft.com/office/drawing/2014/main" id="{00000000-0008-0000-1600-000009000000}"/>
            </a:ext>
            <a:ext uri="{147F2762-F138-4A5C-976F-8EAC2B608ADB}">
              <a16:predDERef xmlns="" xmlns:a16="http://schemas.microsoft.com/office/drawing/2014/main" pre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498260</xdr:colOff>
      <xdr:row>28</xdr:row>
      <xdr:rowOff>74683</xdr:rowOff>
    </xdr:from>
    <xdr:to>
      <xdr:col>16</xdr:col>
      <xdr:colOff>555485</xdr:colOff>
      <xdr:row>29</xdr:row>
      <xdr:rowOff>28575</xdr:rowOff>
    </xdr:to>
    <xdr:sp macro="" textlink="">
      <xdr:nvSpPr>
        <xdr:cNvPr id="14" name="Rectangle 10">
          <a:extLst>
            <a:ext uri="{FF2B5EF4-FFF2-40B4-BE49-F238E27FC236}">
              <a16:creationId xmlns="" xmlns:a16="http://schemas.microsoft.com/office/drawing/2014/main" id="{00000000-0008-0000-1600-00000E000000}"/>
            </a:ext>
          </a:extLst>
        </xdr:cNvPr>
        <xdr:cNvSpPr/>
      </xdr:nvSpPr>
      <xdr:spPr bwMode="auto">
        <a:xfrm>
          <a:off x="12242585" y="1189108"/>
          <a:ext cx="819225" cy="134867"/>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a:latin typeface="GHEA Grapalat" panose="02000506050000020003" pitchFamily="50" charset="0"/>
            </a:rPr>
            <a:t>Current scenario</a:t>
          </a: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0.60857</cdr:x>
      <cdr:y>0.51389</cdr:y>
    </cdr:from>
    <cdr:to>
      <cdr:x>0.95034</cdr:x>
      <cdr:y>0.60182</cdr:y>
    </cdr:to>
    <cdr:sp macro="" textlink="">
      <cdr:nvSpPr>
        <cdr:cNvPr id="2" name="Rectangle 8">
          <a:extLst xmlns:a="http://schemas.openxmlformats.org/drawingml/2006/main">
            <a:ext uri="{FF2B5EF4-FFF2-40B4-BE49-F238E27FC236}">
              <a16:creationId xmlns="" xmlns:a16="http://schemas.microsoft.com/office/drawing/2014/main" id="{00000000-0008-0000-0200-000009000000}"/>
            </a:ext>
            <a:ext uri="{147F2762-F138-4A5C-976F-8EAC2B608ADB}">
              <a16:predDERef xmlns="" xmlns:a16="http://schemas.microsoft.com/office/drawing/2014/main" pred="{00000000-0008-0000-0200-000007000000}"/>
            </a:ext>
          </a:extLst>
        </cdr:cNvPr>
        <cdr:cNvSpPr/>
      </cdr:nvSpPr>
      <cdr:spPr bwMode="auto">
        <a:xfrm xmlns:a="http://schemas.openxmlformats.org/drawingml/2006/main">
          <a:off x="2161235" y="1105966"/>
          <a:ext cx="1213739" cy="18924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GHEA Grapalat" panose="02000506050000020003" pitchFamily="50" charset="0"/>
            </a:rPr>
            <a:t>Previous scenario</a:t>
          </a:r>
        </a:p>
      </cdr:txBody>
    </cdr:sp>
  </cdr:relSizeAnchor>
  <cdr:relSizeAnchor xmlns:cdr="http://schemas.openxmlformats.org/drawingml/2006/chartDrawing">
    <cdr:from>
      <cdr:x>0.72061</cdr:x>
      <cdr:y>0.3686</cdr:y>
    </cdr:from>
    <cdr:to>
      <cdr:x>0.77042</cdr:x>
      <cdr:y>0.50567</cdr:y>
    </cdr:to>
    <cdr:cxnSp macro="">
      <cdr:nvCxnSpPr>
        <cdr:cNvPr id="3" name="Straight Arrow Connector 4">
          <a:extLst xmlns:a="http://schemas.openxmlformats.org/drawingml/2006/main">
            <a:ext uri="{FF2B5EF4-FFF2-40B4-BE49-F238E27FC236}">
              <a16:creationId xmlns="" xmlns:a16="http://schemas.microsoft.com/office/drawing/2014/main" id="{00000000-0008-0000-1600-00000D000000}"/>
            </a:ext>
          </a:extLst>
        </cdr:cNvPr>
        <cdr:cNvCxnSpPr>
          <a:cxnSpLocks xmlns:a="http://schemas.openxmlformats.org/drawingml/2006/main" noChangeShapeType="1"/>
        </cdr:cNvCxnSpPr>
      </cdr:nvCxnSpPr>
      <cdr:spPr bwMode="auto">
        <a:xfrm xmlns:a="http://schemas.openxmlformats.org/drawingml/2006/main" flipV="1">
          <a:off x="2559116" y="793297"/>
          <a:ext cx="176892" cy="294997"/>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prstDash val="dash"/>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dr:relSizeAnchor xmlns:cdr="http://schemas.openxmlformats.org/drawingml/2006/chartDrawing">
    <cdr:from>
      <cdr:x>0.72519</cdr:x>
      <cdr:y>0.1707</cdr:y>
    </cdr:from>
    <cdr:to>
      <cdr:x>0.78434</cdr:x>
      <cdr:y>0.31722</cdr:y>
    </cdr:to>
    <cdr:cxnSp macro="">
      <cdr:nvCxnSpPr>
        <cdr:cNvPr id="4" name="Straight Arrow Connector 8">
          <a:extLst xmlns:a="http://schemas.openxmlformats.org/drawingml/2006/main">
            <a:ext uri="{FF2B5EF4-FFF2-40B4-BE49-F238E27FC236}">
              <a16:creationId xmlns="" xmlns:a16="http://schemas.microsoft.com/office/drawing/2014/main" id="{00000000-0008-0000-1600-00000C000000}"/>
            </a:ext>
          </a:extLst>
        </cdr:cNvPr>
        <cdr:cNvCxnSpPr>
          <a:cxnSpLocks xmlns:a="http://schemas.openxmlformats.org/drawingml/2006/main" noChangeShapeType="1"/>
        </cdr:cNvCxnSpPr>
      </cdr:nvCxnSpPr>
      <cdr:spPr bwMode="auto">
        <a:xfrm xmlns:a="http://schemas.openxmlformats.org/drawingml/2006/main" flipH="1">
          <a:off x="2575407" y="367381"/>
          <a:ext cx="210061" cy="315335"/>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userShapes>
</file>

<file path=xl/drawings/drawing28.xml><?xml version="1.0" encoding="utf-8"?>
<xdr:wsDr xmlns:xdr="http://schemas.openxmlformats.org/drawingml/2006/spreadsheetDrawing" xmlns:a="http://schemas.openxmlformats.org/drawingml/2006/main">
  <xdr:twoCellAnchor>
    <xdr:from>
      <xdr:col>2</xdr:col>
      <xdr:colOff>123825</xdr:colOff>
      <xdr:row>8</xdr:row>
      <xdr:rowOff>171450</xdr:rowOff>
    </xdr:from>
    <xdr:to>
      <xdr:col>5</xdr:col>
      <xdr:colOff>357825</xdr:colOff>
      <xdr:row>11</xdr:row>
      <xdr:rowOff>57150</xdr:rowOff>
    </xdr:to>
    <xdr:sp macro="" textlink="">
      <xdr:nvSpPr>
        <xdr:cNvPr id="4" name="Text Box 3801">
          <a:extLst>
            <a:ext uri="{FF2B5EF4-FFF2-40B4-BE49-F238E27FC236}">
              <a16:creationId xmlns="" xmlns:a16="http://schemas.microsoft.com/office/drawing/2014/main" id="{00000000-0008-0000-1700-000004000000}"/>
            </a:ext>
          </a:extLst>
        </xdr:cNvPr>
        <xdr:cNvSpPr txBox="1">
          <a:spLocks noChangeArrowheads="1"/>
        </xdr:cNvSpPr>
      </xdr:nvSpPr>
      <xdr:spPr bwMode="auto">
        <a:xfrm>
          <a:off x="2514600" y="1619250"/>
          <a:ext cx="25200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Current account/GDP medium-term scenario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638174</xdr:colOff>
      <xdr:row>26</xdr:row>
      <xdr:rowOff>27306</xdr:rowOff>
    </xdr:from>
    <xdr:to>
      <xdr:col>6</xdr:col>
      <xdr:colOff>57150</xdr:colOff>
      <xdr:row>28</xdr:row>
      <xdr:rowOff>19050</xdr:rowOff>
    </xdr:to>
    <xdr:sp macro="" textlink="">
      <xdr:nvSpPr>
        <xdr:cNvPr id="5" name="Text Box 54">
          <a:extLst>
            <a:ext uri="{FF2B5EF4-FFF2-40B4-BE49-F238E27FC236}">
              <a16:creationId xmlns="" xmlns:a16="http://schemas.microsoft.com/office/drawing/2014/main" id="{00000000-0008-0000-1700-000005000000}"/>
            </a:ext>
            <a:ext uri="{147F2762-F138-4A5C-976F-8EAC2B608ADB}">
              <a16:predDERef xmlns="" xmlns:a16="http://schemas.microsoft.com/office/drawing/2014/main" pred="{00000000-0008-0000-1300-000004000000}"/>
            </a:ext>
          </a:extLst>
        </xdr:cNvPr>
        <xdr:cNvSpPr txBox="1"/>
      </xdr:nvSpPr>
      <xdr:spPr>
        <a:xfrm>
          <a:off x="3790949" y="4732656"/>
          <a:ext cx="1704976" cy="35369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2</xdr:col>
      <xdr:colOff>66676</xdr:colOff>
      <xdr:row>12</xdr:row>
      <xdr:rowOff>0</xdr:rowOff>
    </xdr:from>
    <xdr:to>
      <xdr:col>6</xdr:col>
      <xdr:colOff>371476</xdr:colOff>
      <xdr:row>25</xdr:row>
      <xdr:rowOff>152400</xdr:rowOff>
    </xdr:to>
    <xdr:graphicFrame macro="">
      <xdr:nvGraphicFramePr>
        <xdr:cNvPr id="6" name="Chart 5">
          <a:extLst>
            <a:ext uri="{FF2B5EF4-FFF2-40B4-BE49-F238E27FC236}">
              <a16:creationId xmlns="" xmlns:a16="http://schemas.microsoft.com/office/drawing/2014/main" id="{00000000-0008-0000-1700-000006000000}"/>
            </a:ext>
            <a:ext uri="{147F2762-F138-4A5C-976F-8EAC2B608ADB}">
              <a16:predDERef xmlns="" xmlns:a16="http://schemas.microsoft.com/office/drawing/2014/main" pred="{00000000-0008-0000-1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0</xdr:colOff>
      <xdr:row>1</xdr:row>
      <xdr:rowOff>161926</xdr:rowOff>
    </xdr:from>
    <xdr:to>
      <xdr:col>7</xdr:col>
      <xdr:colOff>234315</xdr:colOff>
      <xdr:row>4</xdr:row>
      <xdr:rowOff>95250</xdr:rowOff>
    </xdr:to>
    <xdr:sp macro="" textlink="">
      <xdr:nvSpPr>
        <xdr:cNvPr id="2" name="Text Box 3801">
          <a:extLst>
            <a:ext uri="{FF2B5EF4-FFF2-40B4-BE49-F238E27FC236}">
              <a16:creationId xmlns="" xmlns:a16="http://schemas.microsoft.com/office/drawing/2014/main" id="{00000000-0008-0000-1800-000002000000}"/>
            </a:ext>
          </a:extLst>
        </xdr:cNvPr>
        <xdr:cNvSpPr txBox="1">
          <a:spLocks noChangeArrowheads="1"/>
        </xdr:cNvSpPr>
      </xdr:nvSpPr>
      <xdr:spPr bwMode="auto">
        <a:xfrm>
          <a:off x="4552950" y="342901"/>
          <a:ext cx="2520315" cy="56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24</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Short-term inflation expectation estimates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533400</xdr:colOff>
      <xdr:row>4</xdr:row>
      <xdr:rowOff>114300</xdr:rowOff>
    </xdr:from>
    <xdr:to>
      <xdr:col>7</xdr:col>
      <xdr:colOff>752475</xdr:colOff>
      <xdr:row>16</xdr:row>
      <xdr:rowOff>38100</xdr:rowOff>
    </xdr:to>
    <xdr:graphicFrame macro="">
      <xdr:nvGraphicFramePr>
        <xdr:cNvPr id="3" name="Chart 2">
          <a:extLst>
            <a:ext uri="{FF2B5EF4-FFF2-40B4-BE49-F238E27FC236}">
              <a16:creationId xmlns="" xmlns:a16="http://schemas.microsoft.com/office/drawing/2014/main" id="{00000000-0008-0000-1800-000003000000}"/>
            </a:ext>
            <a:ext uri="{147F2762-F138-4A5C-976F-8EAC2B608ADB}">
              <a16:predDERef xmlns="" xmlns:a16="http://schemas.microsoft.com/office/drawing/2014/main" pre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466725</xdr:colOff>
      <xdr:row>16</xdr:row>
      <xdr:rowOff>190501</xdr:rowOff>
    </xdr:from>
    <xdr:to>
      <xdr:col>8</xdr:col>
      <xdr:colOff>85725</xdr:colOff>
      <xdr:row>18</xdr:row>
      <xdr:rowOff>28575</xdr:rowOff>
    </xdr:to>
    <xdr:sp macro="" textlink="">
      <xdr:nvSpPr>
        <xdr:cNvPr id="4" name="Text Box 58">
          <a:extLst>
            <a:ext uri="{FF2B5EF4-FFF2-40B4-BE49-F238E27FC236}">
              <a16:creationId xmlns="" xmlns:a16="http://schemas.microsoft.com/office/drawing/2014/main" id="{00000000-0008-0000-1800-000004000000}"/>
            </a:ext>
            <a:ext uri="{147F2762-F138-4A5C-976F-8EAC2B608ADB}">
              <a16:predDERef xmlns="" xmlns:a16="http://schemas.microsoft.com/office/drawing/2014/main" pred="{00000000-0008-0000-1A00-000003000000}"/>
            </a:ext>
          </a:extLst>
        </xdr:cNvPr>
        <xdr:cNvSpPr txBox="1"/>
      </xdr:nvSpPr>
      <xdr:spPr>
        <a:xfrm>
          <a:off x="9782175" y="3543301"/>
          <a:ext cx="1905000" cy="25717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 estimate</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xdr:colOff>
      <xdr:row>3</xdr:row>
      <xdr:rowOff>114300</xdr:rowOff>
    </xdr:from>
    <xdr:to>
      <xdr:col>9</xdr:col>
      <xdr:colOff>381000</xdr:colOff>
      <xdr:row>13</xdr:row>
      <xdr:rowOff>114300</xdr:rowOff>
    </xdr:to>
    <xdr:graphicFrame macro="">
      <xdr:nvGraphicFramePr>
        <xdr:cNvPr id="2" name="Chart 1">
          <a:extLst>
            <a:ext uri="{FF2B5EF4-FFF2-40B4-BE49-F238E27FC236}">
              <a16:creationId xmlns="" xmlns:a16="http://schemas.microsoft.com/office/drawing/2014/main" id="{00000000-0008-0000-0300-000002000000}"/>
            </a:ext>
            <a:ext uri="{147F2762-F138-4A5C-976F-8EAC2B608ADB}">
              <a16:predDERef xmlns="" xmlns:a16="http://schemas.microsoft.com/office/drawing/2014/main" pre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530916</xdr:colOff>
      <xdr:row>13</xdr:row>
      <xdr:rowOff>175701</xdr:rowOff>
    </xdr:from>
    <xdr:to>
      <xdr:col>9</xdr:col>
      <xdr:colOff>268026</xdr:colOff>
      <xdr:row>16</xdr:row>
      <xdr:rowOff>27084</xdr:rowOff>
    </xdr:to>
    <xdr:sp macro="" textlink="">
      <xdr:nvSpPr>
        <xdr:cNvPr id="3" name="Text Box 3863">
          <a:extLst>
            <a:ext uri="{FF2B5EF4-FFF2-40B4-BE49-F238E27FC236}">
              <a16:creationId xmlns="" xmlns:a16="http://schemas.microsoft.com/office/drawing/2014/main" id="{00000000-0008-0000-0300-000003000000}"/>
            </a:ext>
            <a:ext uri="{147F2762-F138-4A5C-976F-8EAC2B608ADB}">
              <a16:predDERef xmlns="" xmlns:a16="http://schemas.microsoft.com/office/drawing/2014/main" pred="{00000000-0008-0000-1100-000005000000}"/>
            </a:ext>
          </a:extLst>
        </xdr:cNvPr>
        <xdr:cNvSpPr txBox="1"/>
      </xdr:nvSpPr>
      <xdr:spPr>
        <a:xfrm>
          <a:off x="5011476" y="2553141"/>
          <a:ext cx="1977390" cy="40002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Bureau of Economic Analysis, 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52755</xdr:colOff>
      <xdr:row>0</xdr:row>
      <xdr:rowOff>164124</xdr:rowOff>
    </xdr:from>
    <xdr:to>
      <xdr:col>9</xdr:col>
      <xdr:colOff>306950</xdr:colOff>
      <xdr:row>3</xdr:row>
      <xdr:rowOff>8339</xdr:rowOff>
    </xdr:to>
    <xdr:sp macro="" textlink="">
      <xdr:nvSpPr>
        <xdr:cNvPr id="4" name="Text Box 3877">
          <a:extLst>
            <a:ext uri="{FF2B5EF4-FFF2-40B4-BE49-F238E27FC236}">
              <a16:creationId xmlns="" xmlns:a16="http://schemas.microsoft.com/office/drawing/2014/main" id="{00000000-0008-0000-0300-000004000000}"/>
            </a:ext>
          </a:extLst>
        </xdr:cNvPr>
        <xdr:cNvSpPr txBox="1">
          <a:spLocks noChangeArrowheads="1"/>
        </xdr:cNvSpPr>
      </xdr:nvSpPr>
      <xdr:spPr bwMode="auto">
        <a:xfrm>
          <a:off x="4533315" y="164124"/>
          <a:ext cx="2494475" cy="392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USA economic growth scenario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726528</xdr:colOff>
      <xdr:row>8</xdr:row>
      <xdr:rowOff>19051</xdr:rowOff>
    </xdr:from>
    <xdr:to>
      <xdr:col>9</xdr:col>
      <xdr:colOff>419100</xdr:colOff>
      <xdr:row>10</xdr:row>
      <xdr:rowOff>137161</xdr:rowOff>
    </xdr:to>
    <xdr:sp macro="" textlink="">
      <xdr:nvSpPr>
        <xdr:cNvPr id="2" name="Text Box 3801">
          <a:extLst>
            <a:ext uri="{FF2B5EF4-FFF2-40B4-BE49-F238E27FC236}">
              <a16:creationId xmlns="" xmlns:a16="http://schemas.microsoft.com/office/drawing/2014/main" id="{00000000-0008-0000-1900-000002000000}"/>
            </a:ext>
          </a:extLst>
        </xdr:cNvPr>
        <xdr:cNvSpPr txBox="1">
          <a:spLocks noChangeArrowheads="1"/>
        </xdr:cNvSpPr>
      </xdr:nvSpPr>
      <xdr:spPr bwMode="auto">
        <a:xfrm>
          <a:off x="5809068" y="1604011"/>
          <a:ext cx="2679612"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25</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Surveys on households' inflation expectations</a:t>
          </a: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40399</xdr:colOff>
      <xdr:row>10</xdr:row>
      <xdr:rowOff>116928</xdr:rowOff>
    </xdr:from>
    <xdr:to>
      <xdr:col>9</xdr:col>
      <xdr:colOff>364249</xdr:colOff>
      <xdr:row>20</xdr:row>
      <xdr:rowOff>107403</xdr:rowOff>
    </xdr:to>
    <xdr:graphicFrame macro="">
      <xdr:nvGraphicFramePr>
        <xdr:cNvPr id="3" name="Chart 2">
          <a:extLst>
            <a:ext uri="{FF2B5EF4-FFF2-40B4-BE49-F238E27FC236}">
              <a16:creationId xmlns="" xmlns:a16="http://schemas.microsoft.com/office/drawing/2014/main" id="{00000000-0008-0000-1900-000003000000}"/>
            </a:ext>
            <a:ext uri="{147F2762-F138-4A5C-976F-8EAC2B608ADB}">
              <a16:predDERef xmlns="" xmlns:a16="http://schemas.microsoft.com/office/drawing/2014/main" pre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397421</xdr:colOff>
      <xdr:row>21</xdr:row>
      <xdr:rowOff>49815</xdr:rowOff>
    </xdr:from>
    <xdr:to>
      <xdr:col>9</xdr:col>
      <xdr:colOff>390525</xdr:colOff>
      <xdr:row>22</xdr:row>
      <xdr:rowOff>181873</xdr:rowOff>
    </xdr:to>
    <xdr:sp macro="" textlink="">
      <xdr:nvSpPr>
        <xdr:cNvPr id="4" name="Text Box 58">
          <a:extLst>
            <a:ext uri="{FF2B5EF4-FFF2-40B4-BE49-F238E27FC236}">
              <a16:creationId xmlns="" xmlns:a16="http://schemas.microsoft.com/office/drawing/2014/main" id="{00000000-0008-0000-1900-000004000000}"/>
            </a:ext>
            <a:ext uri="{147F2762-F138-4A5C-976F-8EAC2B608ADB}">
              <a16:predDERef xmlns="" xmlns:a16="http://schemas.microsoft.com/office/drawing/2014/main" pred="{00000000-0008-0000-1A00-000003000000}"/>
            </a:ext>
          </a:extLst>
        </xdr:cNvPr>
        <xdr:cNvSpPr txBox="1"/>
      </xdr:nvSpPr>
      <xdr:spPr>
        <a:xfrm>
          <a:off x="7112546" y="4450365"/>
          <a:ext cx="1517104" cy="34160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 </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3990974</xdr:colOff>
      <xdr:row>5</xdr:row>
      <xdr:rowOff>133351</xdr:rowOff>
    </xdr:from>
    <xdr:to>
      <xdr:col>3</xdr:col>
      <xdr:colOff>525779</xdr:colOff>
      <xdr:row>8</xdr:row>
      <xdr:rowOff>91441</xdr:rowOff>
    </xdr:to>
    <xdr:sp macro="" textlink="">
      <xdr:nvSpPr>
        <xdr:cNvPr id="2" name="Text Box 3801">
          <a:extLst>
            <a:ext uri="{FF2B5EF4-FFF2-40B4-BE49-F238E27FC236}">
              <a16:creationId xmlns="" xmlns:a16="http://schemas.microsoft.com/office/drawing/2014/main" id="{00000000-0008-0000-1A00-000002000000}"/>
            </a:ext>
          </a:extLst>
        </xdr:cNvPr>
        <xdr:cNvSpPr txBox="1">
          <a:spLocks noChangeArrowheads="1"/>
        </xdr:cNvSpPr>
      </xdr:nvSpPr>
      <xdr:spPr bwMode="auto">
        <a:xfrm>
          <a:off x="3990974" y="1085851"/>
          <a:ext cx="2569845" cy="529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Possible economic development scenarios in the given situation</a:t>
          </a: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0</xdr:col>
      <xdr:colOff>3990975</xdr:colOff>
      <xdr:row>7</xdr:row>
      <xdr:rowOff>186690</xdr:rowOff>
    </xdr:from>
    <xdr:to>
      <xdr:col>3</xdr:col>
      <xdr:colOff>752475</xdr:colOff>
      <xdr:row>23</xdr:row>
      <xdr:rowOff>161926</xdr:rowOff>
    </xdr:to>
    <xdr:graphicFrame macro="">
      <xdr:nvGraphicFramePr>
        <xdr:cNvPr id="3" name="Chart 2">
          <a:extLst>
            <a:ext uri="{FF2B5EF4-FFF2-40B4-BE49-F238E27FC236}">
              <a16:creationId xmlns="" xmlns:a16="http://schemas.microsoft.com/office/drawing/2014/main" id="{00000000-0008-0000-1A00-000003000000}"/>
            </a:ext>
            <a:ext uri="{147F2762-F138-4A5C-976F-8EAC2B608ADB}">
              <a16:predDERef xmlns="" xmlns:a16="http://schemas.microsoft.com/office/drawing/2014/main" pre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933450</xdr:colOff>
      <xdr:row>24</xdr:row>
      <xdr:rowOff>152400</xdr:rowOff>
    </xdr:from>
    <xdr:to>
      <xdr:col>4</xdr:col>
      <xdr:colOff>74295</xdr:colOff>
      <xdr:row>26</xdr:row>
      <xdr:rowOff>57785</xdr:rowOff>
    </xdr:to>
    <xdr:sp macro="" textlink="">
      <xdr:nvSpPr>
        <xdr:cNvPr id="4" name="Text Box 3863">
          <a:extLst>
            <a:ext uri="{FF2B5EF4-FFF2-40B4-BE49-F238E27FC236}">
              <a16:creationId xmlns="" xmlns:a16="http://schemas.microsoft.com/office/drawing/2014/main" id="{00000000-0008-0000-1A00-000004000000}"/>
            </a:ext>
            <a:ext uri="{147F2762-F138-4A5C-976F-8EAC2B608ADB}">
              <a16:predDERef xmlns="" xmlns:a16="http://schemas.microsoft.com/office/drawing/2014/main" pred="{00000000-0008-0000-1100-000005000000}"/>
            </a:ext>
          </a:extLst>
        </xdr:cNvPr>
        <xdr:cNvSpPr txBox="1"/>
      </xdr:nvSpPr>
      <xdr:spPr>
        <a:xfrm>
          <a:off x="6000750" y="4724400"/>
          <a:ext cx="1998345" cy="28638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Central Bank of Armenia scenario</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8</xdr:col>
      <xdr:colOff>191910</xdr:colOff>
      <xdr:row>9</xdr:row>
      <xdr:rowOff>150397</xdr:rowOff>
    </xdr:from>
    <xdr:to>
      <xdr:col>11</xdr:col>
      <xdr:colOff>368440</xdr:colOff>
      <xdr:row>14</xdr:row>
      <xdr:rowOff>147205</xdr:rowOff>
    </xdr:to>
    <xdr:sp macro="" textlink="">
      <xdr:nvSpPr>
        <xdr:cNvPr id="5" name="Text Box 3801">
          <a:extLst>
            <a:ext uri="{FF2B5EF4-FFF2-40B4-BE49-F238E27FC236}">
              <a16:creationId xmlns="" xmlns:a16="http://schemas.microsoft.com/office/drawing/2014/main" id="{00000000-0008-0000-1B00-000005000000}"/>
            </a:ext>
          </a:extLst>
        </xdr:cNvPr>
        <xdr:cNvSpPr txBox="1">
          <a:spLocks noChangeArrowheads="1"/>
        </xdr:cNvSpPr>
      </xdr:nvSpPr>
      <xdr:spPr bwMode="auto">
        <a:xfrm>
          <a:off x="6287910" y="332238"/>
          <a:ext cx="2462530" cy="906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the beginning of the period under review, the 12-month inflation has reduced, in line with the projected path, while it has increased sharply since March 2022, so the short-term segment of the scenario for the subsequent quarters has been revised upside.</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110457</xdr:colOff>
      <xdr:row>15</xdr:row>
      <xdr:rowOff>16710</xdr:rowOff>
    </xdr:from>
    <xdr:to>
      <xdr:col>12</xdr:col>
      <xdr:colOff>303068</xdr:colOff>
      <xdr:row>28</xdr:row>
      <xdr:rowOff>8660</xdr:rowOff>
    </xdr:to>
    <xdr:graphicFrame macro="">
      <xdr:nvGraphicFramePr>
        <xdr:cNvPr id="3" name="Chart 2">
          <a:extLst>
            <a:ext uri="{FF2B5EF4-FFF2-40B4-BE49-F238E27FC236}">
              <a16:creationId xmlns="" xmlns:a16="http://schemas.microsoft.com/office/drawing/2014/main" id="{00000000-0008-0000-1B00-000003000000}"/>
            </a:ext>
            <a:ext uri="{147F2762-F138-4A5C-976F-8EAC2B608ADB}">
              <a16:predDERef xmlns="" xmlns:a16="http://schemas.microsoft.com/office/drawing/2014/main" pred="{00000000-0008-0000-2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593629</xdr:colOff>
      <xdr:row>28</xdr:row>
      <xdr:rowOff>141083</xdr:rowOff>
    </xdr:from>
    <xdr:to>
      <xdr:col>12</xdr:col>
      <xdr:colOff>77932</xdr:colOff>
      <xdr:row>30</xdr:row>
      <xdr:rowOff>77932</xdr:rowOff>
    </xdr:to>
    <xdr:sp macro="" textlink="">
      <xdr:nvSpPr>
        <xdr:cNvPr id="4" name="Text Box 293">
          <a:extLst>
            <a:ext uri="{FF2B5EF4-FFF2-40B4-BE49-F238E27FC236}">
              <a16:creationId xmlns="" xmlns:a16="http://schemas.microsoft.com/office/drawing/2014/main" id="{00000000-0008-0000-1B00-000004000000}"/>
            </a:ext>
            <a:ext uri="{147F2762-F138-4A5C-976F-8EAC2B608ADB}">
              <a16:predDERef xmlns="" xmlns:a16="http://schemas.microsoft.com/office/drawing/2014/main" pred="{00000000-0008-0000-1700-000003000000}"/>
            </a:ext>
          </a:extLst>
        </xdr:cNvPr>
        <xdr:cNvSpPr txBox="1"/>
      </xdr:nvSpPr>
      <xdr:spPr>
        <a:xfrm>
          <a:off x="7451629" y="3899128"/>
          <a:ext cx="1770303" cy="33516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a:t>
          </a:r>
          <a:r>
            <a:rPr lang="en-US" sz="700" i="1" baseline="0">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Bank of Armenia</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oneCellAnchor>
    <xdr:from>
      <xdr:col>5</xdr:col>
      <xdr:colOff>99060</xdr:colOff>
      <xdr:row>5</xdr:row>
      <xdr:rowOff>15240</xdr:rowOff>
    </xdr:from>
    <xdr:ext cx="184731" cy="264560"/>
    <xdr:sp macro="" textlink="">
      <xdr:nvSpPr>
        <xdr:cNvPr id="3" name="TextBox 2">
          <a:extLst>
            <a:ext uri="{FF2B5EF4-FFF2-40B4-BE49-F238E27FC236}">
              <a16:creationId xmlns="" xmlns:a16="http://schemas.microsoft.com/office/drawing/2014/main" id="{00000000-0008-0000-1C00-000003000000}"/>
            </a:ext>
          </a:extLst>
        </xdr:cNvPr>
        <xdr:cNvSpPr txBox="1"/>
      </xdr:nvSpPr>
      <xdr:spPr>
        <a:xfrm>
          <a:off x="4846320" y="150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657224</xdr:colOff>
      <xdr:row>23</xdr:row>
      <xdr:rowOff>47625</xdr:rowOff>
    </xdr:from>
    <xdr:to>
      <xdr:col>9</xdr:col>
      <xdr:colOff>742949</xdr:colOff>
      <xdr:row>24</xdr:row>
      <xdr:rowOff>105179</xdr:rowOff>
    </xdr:to>
    <xdr:sp macro="" textlink="">
      <xdr:nvSpPr>
        <xdr:cNvPr id="6" name="Text Box 310">
          <a:extLst>
            <a:ext uri="{FF2B5EF4-FFF2-40B4-BE49-F238E27FC236}">
              <a16:creationId xmlns="" xmlns:a16="http://schemas.microsoft.com/office/drawing/2014/main" id="{00000000-0008-0000-1C00-000006000000}"/>
            </a:ext>
            <a:ext uri="{147F2762-F138-4A5C-976F-8EAC2B608ADB}">
              <a16:predDERef xmlns="" xmlns:a16="http://schemas.microsoft.com/office/drawing/2014/main" pred="{00000000-0008-0000-2B00-000003000000}"/>
            </a:ext>
          </a:extLst>
        </xdr:cNvPr>
        <xdr:cNvSpPr txBox="1"/>
      </xdr:nvSpPr>
      <xdr:spPr>
        <a:xfrm>
          <a:off x="7543799" y="5438775"/>
          <a:ext cx="1609725" cy="26710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676275</xdr:colOff>
      <xdr:row>11</xdr:row>
      <xdr:rowOff>0</xdr:rowOff>
    </xdr:from>
    <xdr:to>
      <xdr:col>10</xdr:col>
      <xdr:colOff>19050</xdr:colOff>
      <xdr:row>22</xdr:row>
      <xdr:rowOff>133350</xdr:rowOff>
    </xdr:to>
    <xdr:graphicFrame macro="">
      <xdr:nvGraphicFramePr>
        <xdr:cNvPr id="5" name="Chart 4">
          <a:extLst>
            <a:ext uri="{FF2B5EF4-FFF2-40B4-BE49-F238E27FC236}">
              <a16:creationId xmlns="" xmlns:a16="http://schemas.microsoft.com/office/drawing/2014/main" id="{00000000-0008-0000-1C00-000005000000}"/>
            </a:ext>
            <a:ext uri="{147F2762-F138-4A5C-976F-8EAC2B608ADB}">
              <a16:predDERef xmlns="" xmlns:a16="http://schemas.microsoft.com/office/drawing/2014/main" pre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704850</xdr:colOff>
      <xdr:row>7</xdr:row>
      <xdr:rowOff>85725</xdr:rowOff>
    </xdr:from>
    <xdr:to>
      <xdr:col>9</xdr:col>
      <xdr:colOff>119380</xdr:colOff>
      <xdr:row>10</xdr:row>
      <xdr:rowOff>114300</xdr:rowOff>
    </xdr:to>
    <xdr:sp macro="" textlink="">
      <xdr:nvSpPr>
        <xdr:cNvPr id="8" name="Text Box 3801">
          <a:extLst>
            <a:ext uri="{FF2B5EF4-FFF2-40B4-BE49-F238E27FC236}">
              <a16:creationId xmlns="" xmlns:a16="http://schemas.microsoft.com/office/drawing/2014/main" id="{00000000-0008-0000-1B00-000005000000}"/>
            </a:ext>
          </a:extLst>
        </xdr:cNvPr>
        <xdr:cNvSpPr txBox="1">
          <a:spLocks noChangeArrowheads="1"/>
        </xdr:cNvSpPr>
      </xdr:nvSpPr>
      <xdr:spPr bwMode="auto">
        <a:xfrm>
          <a:off x="6067425" y="2124075"/>
          <a:ext cx="246253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a:t>
          </a: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8</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The 12-month inflation dynamics under the report’s scenario and conditional scenario for a stable interest rate </a:t>
          </a: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4.xml><?xml version="1.0" encoding="utf-8"?>
<xdr:wsDr xmlns:xdr="http://schemas.openxmlformats.org/drawingml/2006/spreadsheetDrawing" xmlns:a="http://schemas.openxmlformats.org/drawingml/2006/main">
  <xdr:oneCellAnchor>
    <xdr:from>
      <xdr:col>6</xdr:col>
      <xdr:colOff>30480</xdr:colOff>
      <xdr:row>1</xdr:row>
      <xdr:rowOff>853440</xdr:rowOff>
    </xdr:from>
    <xdr:ext cx="184731" cy="264560"/>
    <xdr:sp macro="" textlink="">
      <xdr:nvSpPr>
        <xdr:cNvPr id="4" name="TextBox 3">
          <a:extLst>
            <a:ext uri="{FF2B5EF4-FFF2-40B4-BE49-F238E27FC236}">
              <a16:creationId xmlns="" xmlns:a16="http://schemas.microsoft.com/office/drawing/2014/main" id="{00000000-0008-0000-1D00-000004000000}"/>
            </a:ext>
          </a:extLst>
        </xdr:cNvPr>
        <xdr:cNvSpPr txBox="1"/>
      </xdr:nvSpPr>
      <xdr:spPr>
        <a:xfrm>
          <a:off x="405384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8</xdr:col>
      <xdr:colOff>66674</xdr:colOff>
      <xdr:row>17</xdr:row>
      <xdr:rowOff>28575</xdr:rowOff>
    </xdr:from>
    <xdr:to>
      <xdr:col>10</xdr:col>
      <xdr:colOff>57149</xdr:colOff>
      <xdr:row>18</xdr:row>
      <xdr:rowOff>86129</xdr:rowOff>
    </xdr:to>
    <xdr:sp macro="" textlink="">
      <xdr:nvSpPr>
        <xdr:cNvPr id="5" name="Text Box 310">
          <a:extLst>
            <a:ext uri="{FF2B5EF4-FFF2-40B4-BE49-F238E27FC236}">
              <a16:creationId xmlns="" xmlns:a16="http://schemas.microsoft.com/office/drawing/2014/main" id="{00000000-0008-0000-1D00-000005000000}"/>
            </a:ext>
            <a:ext uri="{147F2762-F138-4A5C-976F-8EAC2B608ADB}">
              <a16:predDERef xmlns="" xmlns:a16="http://schemas.microsoft.com/office/drawing/2014/main" pred="{00000000-0008-0000-2B00-000003000000}"/>
            </a:ext>
          </a:extLst>
        </xdr:cNvPr>
        <xdr:cNvSpPr txBox="1"/>
      </xdr:nvSpPr>
      <xdr:spPr>
        <a:xfrm>
          <a:off x="6162674" y="4638675"/>
          <a:ext cx="1514475" cy="26710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xdr:colOff>
      <xdr:row>5</xdr:row>
      <xdr:rowOff>0</xdr:rowOff>
    </xdr:from>
    <xdr:to>
      <xdr:col>10</xdr:col>
      <xdr:colOff>1</xdr:colOff>
      <xdr:row>16</xdr:row>
      <xdr:rowOff>133350</xdr:rowOff>
    </xdr:to>
    <xdr:graphicFrame macro="">
      <xdr:nvGraphicFramePr>
        <xdr:cNvPr id="6" name="Chart 5">
          <a:extLst>
            <a:ext uri="{FF2B5EF4-FFF2-40B4-BE49-F238E27FC236}">
              <a16:creationId xmlns="" xmlns:a16="http://schemas.microsoft.com/office/drawing/2014/main" id="{00000000-0008-0000-1D00-000006000000}"/>
            </a:ext>
            <a:ext uri="{147F2762-F138-4A5C-976F-8EAC2B608ADB}">
              <a16:predDERef xmlns="" xmlns:a16="http://schemas.microsoft.com/office/drawing/2014/main" pre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1</xdr:row>
      <xdr:rowOff>1190625</xdr:rowOff>
    </xdr:from>
    <xdr:to>
      <xdr:col>9</xdr:col>
      <xdr:colOff>243205</xdr:colOff>
      <xdr:row>4</xdr:row>
      <xdr:rowOff>171450</xdr:rowOff>
    </xdr:to>
    <xdr:sp macro="" textlink="">
      <xdr:nvSpPr>
        <xdr:cNvPr id="17" name="Text Box 3801">
          <a:extLst>
            <a:ext uri="{FF2B5EF4-FFF2-40B4-BE49-F238E27FC236}">
              <a16:creationId xmlns="" xmlns:a16="http://schemas.microsoft.com/office/drawing/2014/main" id="{00000000-0008-0000-1B00-000005000000}"/>
            </a:ext>
          </a:extLst>
        </xdr:cNvPr>
        <xdr:cNvSpPr txBox="1">
          <a:spLocks noChangeArrowheads="1"/>
        </xdr:cNvSpPr>
      </xdr:nvSpPr>
      <xdr:spPr bwMode="auto">
        <a:xfrm>
          <a:off x="4638675" y="1400175"/>
          <a:ext cx="246253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a:t>
          </a: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9</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i="0" u="none" strike="noStrike">
              <a:solidFill>
                <a:srgbClr val="1F497D"/>
              </a:solidFill>
              <a:effectLst/>
              <a:latin typeface="GHEA Grapalat" panose="02000506050000020003" pitchFamily="50" charset="0"/>
            </a:rPr>
            <a:t>The dram exchange rate behavior under the report’s scenario and conditional scenario for a stable interest rate</a:t>
          </a:r>
          <a:r>
            <a:rPr lang="en-US" sz="800"/>
            <a:t> </a:t>
          </a: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8</xdr:col>
      <xdr:colOff>66675</xdr:colOff>
      <xdr:row>17</xdr:row>
      <xdr:rowOff>47625</xdr:rowOff>
    </xdr:from>
    <xdr:to>
      <xdr:col>10</xdr:col>
      <xdr:colOff>47625</xdr:colOff>
      <xdr:row>18</xdr:row>
      <xdr:rowOff>105179</xdr:rowOff>
    </xdr:to>
    <xdr:sp macro="" textlink="">
      <xdr:nvSpPr>
        <xdr:cNvPr id="3" name="Text Box 310">
          <a:extLst>
            <a:ext uri="{FF2B5EF4-FFF2-40B4-BE49-F238E27FC236}">
              <a16:creationId xmlns="" xmlns:a16="http://schemas.microsoft.com/office/drawing/2014/main" id="{00000000-0008-0000-1E00-000003000000}"/>
            </a:ext>
            <a:ext uri="{147F2762-F138-4A5C-976F-8EAC2B608ADB}">
              <a16:predDERef xmlns="" xmlns:a16="http://schemas.microsoft.com/office/drawing/2014/main" pred="{00000000-0008-0000-2B00-000003000000}"/>
            </a:ext>
          </a:extLst>
        </xdr:cNvPr>
        <xdr:cNvSpPr txBox="1"/>
      </xdr:nvSpPr>
      <xdr:spPr>
        <a:xfrm>
          <a:off x="6162675" y="4657725"/>
          <a:ext cx="1504950" cy="26710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704850</xdr:colOff>
      <xdr:row>4</xdr:row>
      <xdr:rowOff>190500</xdr:rowOff>
    </xdr:from>
    <xdr:to>
      <xdr:col>10</xdr:col>
      <xdr:colOff>142875</xdr:colOff>
      <xdr:row>16</xdr:row>
      <xdr:rowOff>114300</xdr:rowOff>
    </xdr:to>
    <xdr:graphicFrame macro="">
      <xdr:nvGraphicFramePr>
        <xdr:cNvPr id="5" name="Chart 4">
          <a:extLst>
            <a:ext uri="{FF2B5EF4-FFF2-40B4-BE49-F238E27FC236}">
              <a16:creationId xmlns="" xmlns:a16="http://schemas.microsoft.com/office/drawing/2014/main" id="{00000000-0008-0000-1E00-000005000000}"/>
            </a:ext>
            <a:ext uri="{147F2762-F138-4A5C-976F-8EAC2B608ADB}">
              <a16:predDERef xmlns="" xmlns:a16="http://schemas.microsoft.com/office/drawing/2014/main" pre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2</xdr:row>
      <xdr:rowOff>0</xdr:rowOff>
    </xdr:from>
    <xdr:to>
      <xdr:col>9</xdr:col>
      <xdr:colOff>205105</xdr:colOff>
      <xdr:row>5</xdr:row>
      <xdr:rowOff>28575</xdr:rowOff>
    </xdr:to>
    <xdr:sp macro="" textlink="">
      <xdr:nvSpPr>
        <xdr:cNvPr id="4" name="Text Box 3801">
          <a:extLst>
            <a:ext uri="{FF2B5EF4-FFF2-40B4-BE49-F238E27FC236}">
              <a16:creationId xmlns="" xmlns:a16="http://schemas.microsoft.com/office/drawing/2014/main" id="{00000000-0008-0000-1B00-000005000000}"/>
            </a:ext>
          </a:extLst>
        </xdr:cNvPr>
        <xdr:cNvSpPr txBox="1">
          <a:spLocks noChangeArrowheads="1"/>
        </xdr:cNvSpPr>
      </xdr:nvSpPr>
      <xdr:spPr bwMode="auto">
        <a:xfrm>
          <a:off x="4600575" y="1466850"/>
          <a:ext cx="246253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30</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i="0" u="none" strike="noStrike">
              <a:solidFill>
                <a:srgbClr val="1F497D"/>
              </a:solidFill>
              <a:effectLst/>
              <a:latin typeface="GHEA Grapalat" panose="02000506050000020003" pitchFamily="50" charset="0"/>
            </a:rPr>
            <a:t>The Central Bank interest rate under the report’s scenario and conditional scenario for a stable interest rate</a:t>
          </a:r>
          <a:r>
            <a:rPr lang="en-US" sz="800"/>
            <a:t> </a:t>
          </a: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7</xdr:col>
      <xdr:colOff>666750</xdr:colOff>
      <xdr:row>17</xdr:row>
      <xdr:rowOff>19050</xdr:rowOff>
    </xdr:from>
    <xdr:to>
      <xdr:col>9</xdr:col>
      <xdr:colOff>628650</xdr:colOff>
      <xdr:row>18</xdr:row>
      <xdr:rowOff>76604</xdr:rowOff>
    </xdr:to>
    <xdr:sp macro="" textlink="">
      <xdr:nvSpPr>
        <xdr:cNvPr id="3" name="Text Box 310">
          <a:extLst>
            <a:ext uri="{FF2B5EF4-FFF2-40B4-BE49-F238E27FC236}">
              <a16:creationId xmlns="" xmlns:a16="http://schemas.microsoft.com/office/drawing/2014/main" id="{00000000-0008-0000-1F00-000003000000}"/>
            </a:ext>
            <a:ext uri="{147F2762-F138-4A5C-976F-8EAC2B608ADB}">
              <a16:predDERef xmlns="" xmlns:a16="http://schemas.microsoft.com/office/drawing/2014/main" pred="{00000000-0008-0000-2B00-000003000000}"/>
            </a:ext>
          </a:extLst>
        </xdr:cNvPr>
        <xdr:cNvSpPr txBox="1"/>
      </xdr:nvSpPr>
      <xdr:spPr>
        <a:xfrm>
          <a:off x="6000750" y="4629150"/>
          <a:ext cx="1485900" cy="26710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xdr:colOff>
      <xdr:row>5</xdr:row>
      <xdr:rowOff>0</xdr:rowOff>
    </xdr:from>
    <xdr:to>
      <xdr:col>10</xdr:col>
      <xdr:colOff>1</xdr:colOff>
      <xdr:row>16</xdr:row>
      <xdr:rowOff>133350</xdr:rowOff>
    </xdr:to>
    <xdr:graphicFrame macro="">
      <xdr:nvGraphicFramePr>
        <xdr:cNvPr id="4" name="Chart 3">
          <a:extLst>
            <a:ext uri="{FF2B5EF4-FFF2-40B4-BE49-F238E27FC236}">
              <a16:creationId xmlns="" xmlns:a16="http://schemas.microsoft.com/office/drawing/2014/main" id="{00000000-0008-0000-1F00-000004000000}"/>
            </a:ext>
            <a:ext uri="{147F2762-F138-4A5C-976F-8EAC2B608ADB}">
              <a16:predDERef xmlns="" xmlns:a16="http://schemas.microsoft.com/office/drawing/2014/main" pre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95250</xdr:colOff>
      <xdr:row>1</xdr:row>
      <xdr:rowOff>1228725</xdr:rowOff>
    </xdr:from>
    <xdr:to>
      <xdr:col>9</xdr:col>
      <xdr:colOff>271780</xdr:colOff>
      <xdr:row>5</xdr:row>
      <xdr:rowOff>0</xdr:rowOff>
    </xdr:to>
    <xdr:sp macro="" textlink="">
      <xdr:nvSpPr>
        <xdr:cNvPr id="5" name="Text Box 3801">
          <a:extLst>
            <a:ext uri="{FF2B5EF4-FFF2-40B4-BE49-F238E27FC236}">
              <a16:creationId xmlns="" xmlns:a16="http://schemas.microsoft.com/office/drawing/2014/main" id="{00000000-0008-0000-1B00-000005000000}"/>
            </a:ext>
          </a:extLst>
        </xdr:cNvPr>
        <xdr:cNvSpPr txBox="1">
          <a:spLocks noChangeArrowheads="1"/>
        </xdr:cNvSpPr>
      </xdr:nvSpPr>
      <xdr:spPr bwMode="auto">
        <a:xfrm>
          <a:off x="4667250" y="1438275"/>
          <a:ext cx="246253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31</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i="0" u="none" strike="noStrike">
              <a:solidFill>
                <a:srgbClr val="1F497D"/>
              </a:solidFill>
              <a:effectLst/>
              <a:latin typeface="GHEA Grapalat" panose="02000506050000020003" pitchFamily="50" charset="0"/>
            </a:rPr>
            <a:t>The 12-month inflation dynamics under the report’s scenario and conditional scenario for a stable exchange rate</a:t>
          </a:r>
          <a:r>
            <a:rPr lang="en-US" sz="800"/>
            <a:t> </a:t>
          </a: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8</xdr:col>
      <xdr:colOff>19049</xdr:colOff>
      <xdr:row>15</xdr:row>
      <xdr:rowOff>0</xdr:rowOff>
    </xdr:from>
    <xdr:to>
      <xdr:col>10</xdr:col>
      <xdr:colOff>9524</xdr:colOff>
      <xdr:row>16</xdr:row>
      <xdr:rowOff>57554</xdr:rowOff>
    </xdr:to>
    <xdr:sp macro="" textlink="">
      <xdr:nvSpPr>
        <xdr:cNvPr id="4" name="Text Box 310">
          <a:extLst>
            <a:ext uri="{FF2B5EF4-FFF2-40B4-BE49-F238E27FC236}">
              <a16:creationId xmlns="" xmlns:a16="http://schemas.microsoft.com/office/drawing/2014/main" id="{00000000-0008-0000-2000-000004000000}"/>
            </a:ext>
            <a:ext uri="{147F2762-F138-4A5C-976F-8EAC2B608ADB}">
              <a16:predDERef xmlns="" xmlns:a16="http://schemas.microsoft.com/office/drawing/2014/main" pred="{00000000-0008-0000-2B00-000003000000}"/>
            </a:ext>
          </a:extLst>
        </xdr:cNvPr>
        <xdr:cNvSpPr txBox="1"/>
      </xdr:nvSpPr>
      <xdr:spPr>
        <a:xfrm>
          <a:off x="6115049" y="4191000"/>
          <a:ext cx="1514475" cy="26710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0</xdr:colOff>
      <xdr:row>4</xdr:row>
      <xdr:rowOff>0</xdr:rowOff>
    </xdr:from>
    <xdr:to>
      <xdr:col>10</xdr:col>
      <xdr:colOff>47625</xdr:colOff>
      <xdr:row>13</xdr:row>
      <xdr:rowOff>190500</xdr:rowOff>
    </xdr:to>
    <xdr:graphicFrame macro="">
      <xdr:nvGraphicFramePr>
        <xdr:cNvPr id="5" name="Chart 4">
          <a:extLst>
            <a:ext uri="{FF2B5EF4-FFF2-40B4-BE49-F238E27FC236}">
              <a16:creationId xmlns="" xmlns:a16="http://schemas.microsoft.com/office/drawing/2014/main" id="{00000000-0008-0000-2000-000005000000}"/>
            </a:ext>
            <a:ext uri="{147F2762-F138-4A5C-976F-8EAC2B608ADB}">
              <a16:predDERef xmlns="" xmlns:a16="http://schemas.microsoft.com/office/drawing/2014/main" pre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1</xdr:row>
      <xdr:rowOff>1066800</xdr:rowOff>
    </xdr:from>
    <xdr:to>
      <xdr:col>9</xdr:col>
      <xdr:colOff>281305</xdr:colOff>
      <xdr:row>4</xdr:row>
      <xdr:rowOff>47625</xdr:rowOff>
    </xdr:to>
    <xdr:sp macro="" textlink="">
      <xdr:nvSpPr>
        <xdr:cNvPr id="7" name="Text Box 3801">
          <a:extLst>
            <a:ext uri="{FF2B5EF4-FFF2-40B4-BE49-F238E27FC236}">
              <a16:creationId xmlns="" xmlns:a16="http://schemas.microsoft.com/office/drawing/2014/main" id="{00000000-0008-0000-1B00-000005000000}"/>
            </a:ext>
          </a:extLst>
        </xdr:cNvPr>
        <xdr:cNvSpPr txBox="1">
          <a:spLocks noChangeArrowheads="1"/>
        </xdr:cNvSpPr>
      </xdr:nvSpPr>
      <xdr:spPr bwMode="auto">
        <a:xfrm>
          <a:off x="4676775" y="1276350"/>
          <a:ext cx="246253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32</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i="0" u="none" strike="noStrike">
              <a:solidFill>
                <a:srgbClr val="1F497D"/>
              </a:solidFill>
              <a:effectLst/>
              <a:latin typeface="GHEA Grapalat" panose="02000506050000020003" pitchFamily="50" charset="0"/>
            </a:rPr>
            <a:t>The dram exchange rate dynamics under the report’s scenario and conditional scenario for a stable exchange rate</a:t>
          </a:r>
          <a:r>
            <a:rPr lang="en-US" sz="800"/>
            <a:t> </a:t>
          </a: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8</xdr:col>
      <xdr:colOff>9525</xdr:colOff>
      <xdr:row>17</xdr:row>
      <xdr:rowOff>28575</xdr:rowOff>
    </xdr:from>
    <xdr:to>
      <xdr:col>9</xdr:col>
      <xdr:colOff>752475</xdr:colOff>
      <xdr:row>18</xdr:row>
      <xdr:rowOff>86129</xdr:rowOff>
    </xdr:to>
    <xdr:sp macro="" textlink="">
      <xdr:nvSpPr>
        <xdr:cNvPr id="3" name="Text Box 310">
          <a:extLst>
            <a:ext uri="{FF2B5EF4-FFF2-40B4-BE49-F238E27FC236}">
              <a16:creationId xmlns="" xmlns:a16="http://schemas.microsoft.com/office/drawing/2014/main" id="{00000000-0008-0000-2100-000003000000}"/>
            </a:ext>
            <a:ext uri="{147F2762-F138-4A5C-976F-8EAC2B608ADB}">
              <a16:predDERef xmlns="" xmlns:a16="http://schemas.microsoft.com/office/drawing/2014/main" pred="{00000000-0008-0000-2B00-000003000000}"/>
            </a:ext>
          </a:extLst>
        </xdr:cNvPr>
        <xdr:cNvSpPr txBox="1"/>
      </xdr:nvSpPr>
      <xdr:spPr>
        <a:xfrm>
          <a:off x="6105525" y="4638675"/>
          <a:ext cx="1504950" cy="26710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xdr:colOff>
      <xdr:row>5</xdr:row>
      <xdr:rowOff>0</xdr:rowOff>
    </xdr:from>
    <xdr:to>
      <xdr:col>9</xdr:col>
      <xdr:colOff>742951</xdr:colOff>
      <xdr:row>16</xdr:row>
      <xdr:rowOff>133350</xdr:rowOff>
    </xdr:to>
    <xdr:graphicFrame macro="">
      <xdr:nvGraphicFramePr>
        <xdr:cNvPr id="4" name="Chart 3">
          <a:extLst>
            <a:ext uri="{FF2B5EF4-FFF2-40B4-BE49-F238E27FC236}">
              <a16:creationId xmlns="" xmlns:a16="http://schemas.microsoft.com/office/drawing/2014/main" id="{00000000-0008-0000-2100-000004000000}"/>
            </a:ext>
            <a:ext uri="{147F2762-F138-4A5C-976F-8EAC2B608ADB}">
              <a16:predDERef xmlns="" xmlns:a16="http://schemas.microsoft.com/office/drawing/2014/main" pre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1</xdr:row>
      <xdr:rowOff>1238250</xdr:rowOff>
    </xdr:from>
    <xdr:to>
      <xdr:col>9</xdr:col>
      <xdr:colOff>224155</xdr:colOff>
      <xdr:row>5</xdr:row>
      <xdr:rowOff>9525</xdr:rowOff>
    </xdr:to>
    <xdr:sp macro="" textlink="">
      <xdr:nvSpPr>
        <xdr:cNvPr id="6" name="Text Box 3801">
          <a:extLst>
            <a:ext uri="{FF2B5EF4-FFF2-40B4-BE49-F238E27FC236}">
              <a16:creationId xmlns="" xmlns:a16="http://schemas.microsoft.com/office/drawing/2014/main" id="{00000000-0008-0000-1B00-000005000000}"/>
            </a:ext>
          </a:extLst>
        </xdr:cNvPr>
        <xdr:cNvSpPr txBox="1">
          <a:spLocks noChangeArrowheads="1"/>
        </xdr:cNvSpPr>
      </xdr:nvSpPr>
      <xdr:spPr bwMode="auto">
        <a:xfrm>
          <a:off x="4619625" y="1447800"/>
          <a:ext cx="246253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33</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i="0" u="none" strike="noStrike">
              <a:solidFill>
                <a:srgbClr val="1F497D"/>
              </a:solidFill>
              <a:effectLst/>
              <a:latin typeface="GHEA Grapalat" panose="02000506050000020003" pitchFamily="50" charset="0"/>
            </a:rPr>
            <a:t>The Central Bank interest rate under the report’s scenario and conditional scenario for a stable exchange rate</a:t>
          </a:r>
          <a:r>
            <a:rPr lang="en-US" sz="800"/>
            <a:t> </a:t>
          </a: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7</xdr:col>
      <xdr:colOff>634364</xdr:colOff>
      <xdr:row>17</xdr:row>
      <xdr:rowOff>11430</xdr:rowOff>
    </xdr:from>
    <xdr:to>
      <xdr:col>10</xdr:col>
      <xdr:colOff>266699</xdr:colOff>
      <xdr:row>18</xdr:row>
      <xdr:rowOff>150833</xdr:rowOff>
    </xdr:to>
    <xdr:sp macro="" textlink="">
      <xdr:nvSpPr>
        <xdr:cNvPr id="3" name="Text Box 3871">
          <a:extLst>
            <a:ext uri="{FF2B5EF4-FFF2-40B4-BE49-F238E27FC236}">
              <a16:creationId xmlns="" xmlns:a16="http://schemas.microsoft.com/office/drawing/2014/main" id="{00000000-0008-0000-2200-000003000000}"/>
            </a:ext>
            <a:ext uri="{147F2762-F138-4A5C-976F-8EAC2B608ADB}">
              <a16:predDERef xmlns="" xmlns:a16="http://schemas.microsoft.com/office/drawing/2014/main" pred="{00000000-0008-0000-1B00-000004000000}"/>
            </a:ext>
          </a:extLst>
        </xdr:cNvPr>
        <xdr:cNvSpPr txBox="1"/>
      </xdr:nvSpPr>
      <xdr:spPr>
        <a:xfrm>
          <a:off x="5968364" y="3716655"/>
          <a:ext cx="1918335" cy="34895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676275</xdr:colOff>
      <xdr:row>1</xdr:row>
      <xdr:rowOff>304800</xdr:rowOff>
    </xdr:from>
    <xdr:to>
      <xdr:col>9</xdr:col>
      <xdr:colOff>85791</xdr:colOff>
      <xdr:row>5</xdr:row>
      <xdr:rowOff>9524</xdr:rowOff>
    </xdr:to>
    <xdr:sp macro="" textlink="">
      <xdr:nvSpPr>
        <xdr:cNvPr id="4" name="Text Box 3801">
          <a:extLst>
            <a:ext uri="{FF2B5EF4-FFF2-40B4-BE49-F238E27FC236}">
              <a16:creationId xmlns="" xmlns:a16="http://schemas.microsoft.com/office/drawing/2014/main" id="{00000000-0008-0000-2200-000004000000}"/>
            </a:ext>
          </a:extLst>
        </xdr:cNvPr>
        <xdr:cNvSpPr txBox="1">
          <a:spLocks noChangeArrowheads="1"/>
        </xdr:cNvSpPr>
      </xdr:nvSpPr>
      <xdr:spPr bwMode="auto">
        <a:xfrm>
          <a:off x="4486275" y="514350"/>
          <a:ext cx="2457516" cy="685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34</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inflation environment, sharply expanded over the first half of 2022, has somewhat eased at the end of the year.</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581025</xdr:colOff>
      <xdr:row>5</xdr:row>
      <xdr:rowOff>0</xdr:rowOff>
    </xdr:from>
    <xdr:to>
      <xdr:col>9</xdr:col>
      <xdr:colOff>752475</xdr:colOff>
      <xdr:row>16</xdr:row>
      <xdr:rowOff>66675</xdr:rowOff>
    </xdr:to>
    <xdr:graphicFrame macro="">
      <xdr:nvGraphicFramePr>
        <xdr:cNvPr id="5" name="Chart 4">
          <a:extLst>
            <a:ext uri="{FF2B5EF4-FFF2-40B4-BE49-F238E27FC236}">
              <a16:creationId xmlns="" xmlns:a16="http://schemas.microsoft.com/office/drawing/2014/main" id="{00000000-0008-0000-2200-000005000000}"/>
            </a:ext>
            <a:ext uri="{147F2762-F138-4A5C-976F-8EAC2B608ADB}">
              <a16:predDERef xmlns="" xmlns:a16="http://schemas.microsoft.com/office/drawing/2014/main" pred="{00000000-0008-0000-2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4709</xdr:colOff>
      <xdr:row>3</xdr:row>
      <xdr:rowOff>91195</xdr:rowOff>
    </xdr:from>
    <xdr:to>
      <xdr:col>9</xdr:col>
      <xdr:colOff>238709</xdr:colOff>
      <xdr:row>15</xdr:row>
      <xdr:rowOff>41030</xdr:rowOff>
    </xdr:to>
    <xdr:graphicFrame macro="">
      <xdr:nvGraphicFramePr>
        <xdr:cNvPr id="2" name="Chart 1">
          <a:extLst>
            <a:ext uri="{FF2B5EF4-FFF2-40B4-BE49-F238E27FC236}">
              <a16:creationId xmlns="" xmlns:a16="http://schemas.microsoft.com/office/drawing/2014/main" id="{00000000-0008-0000-0400-000002000000}"/>
            </a:ext>
            <a:ext uri="{147F2762-F138-4A5C-976F-8EAC2B608ADB}">
              <a16:predDERef xmlns="" xmlns:a16="http://schemas.microsoft.com/office/drawing/2014/main" pre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677007</xdr:colOff>
      <xdr:row>15</xdr:row>
      <xdr:rowOff>158548</xdr:rowOff>
    </xdr:from>
    <xdr:to>
      <xdr:col>9</xdr:col>
      <xdr:colOff>29308</xdr:colOff>
      <xdr:row>17</xdr:row>
      <xdr:rowOff>14655</xdr:rowOff>
    </xdr:to>
    <xdr:sp macro="" textlink="">
      <xdr:nvSpPr>
        <xdr:cNvPr id="3" name="Text Box 3864">
          <a:extLst>
            <a:ext uri="{FF2B5EF4-FFF2-40B4-BE49-F238E27FC236}">
              <a16:creationId xmlns="" xmlns:a16="http://schemas.microsoft.com/office/drawing/2014/main" id="{00000000-0008-0000-0400-000003000000}"/>
            </a:ext>
          </a:extLst>
        </xdr:cNvPr>
        <xdr:cNvSpPr txBox="1"/>
      </xdr:nvSpPr>
      <xdr:spPr>
        <a:xfrm>
          <a:off x="4538295" y="2906144"/>
          <a:ext cx="2400301" cy="22245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Eurostat, 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690195</xdr:colOff>
      <xdr:row>1</xdr:row>
      <xdr:rowOff>104042</xdr:rowOff>
    </xdr:from>
    <xdr:to>
      <xdr:col>9</xdr:col>
      <xdr:colOff>161875</xdr:colOff>
      <xdr:row>3</xdr:row>
      <xdr:rowOff>48358</xdr:rowOff>
    </xdr:to>
    <xdr:sp macro="" textlink="">
      <xdr:nvSpPr>
        <xdr:cNvPr id="4" name="Text Box 9">
          <a:extLst>
            <a:ext uri="{FF2B5EF4-FFF2-40B4-BE49-F238E27FC236}">
              <a16:creationId xmlns="" xmlns:a16="http://schemas.microsoft.com/office/drawing/2014/main" id="{00000000-0008-0000-0400-000004000000}"/>
            </a:ext>
          </a:extLst>
        </xdr:cNvPr>
        <xdr:cNvSpPr txBox="1">
          <a:spLocks noChangeArrowheads="1"/>
        </xdr:cNvSpPr>
      </xdr:nvSpPr>
      <xdr:spPr bwMode="auto">
        <a:xfrm>
          <a:off x="4551483" y="287215"/>
          <a:ext cx="2519680" cy="310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EU economic growth scenario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13</xdr:col>
      <xdr:colOff>533400</xdr:colOff>
      <xdr:row>25</xdr:row>
      <xdr:rowOff>13820</xdr:rowOff>
    </xdr:from>
    <xdr:to>
      <xdr:col>16</xdr:col>
      <xdr:colOff>0</xdr:colOff>
      <xdr:row>26</xdr:row>
      <xdr:rowOff>68617</xdr:rowOff>
    </xdr:to>
    <xdr:sp macro="" textlink="">
      <xdr:nvSpPr>
        <xdr:cNvPr id="8" name="Text Box 3871">
          <a:extLst>
            <a:ext uri="{FF2B5EF4-FFF2-40B4-BE49-F238E27FC236}">
              <a16:creationId xmlns="" xmlns:a16="http://schemas.microsoft.com/office/drawing/2014/main" id="{00000000-0008-0000-2300-000008000000}"/>
            </a:ext>
          </a:extLst>
        </xdr:cNvPr>
        <xdr:cNvSpPr txBox="1"/>
      </xdr:nvSpPr>
      <xdr:spPr>
        <a:xfrm>
          <a:off x="11658600" y="4538195"/>
          <a:ext cx="1752600" cy="23577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a:t>
          </a:r>
          <a:r>
            <a:rPr lang="en-US" sz="700" i="1" baseline="0">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Central Bank calculations</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22860</xdr:colOff>
      <xdr:row>6</xdr:row>
      <xdr:rowOff>114300</xdr:rowOff>
    </xdr:from>
    <xdr:to>
      <xdr:col>14</xdr:col>
      <xdr:colOff>657225</xdr:colOff>
      <xdr:row>10</xdr:row>
      <xdr:rowOff>22859</xdr:rowOff>
    </xdr:to>
    <xdr:sp macro="" textlink="">
      <xdr:nvSpPr>
        <xdr:cNvPr id="5" name="Text Box 3801">
          <a:extLst>
            <a:ext uri="{FF2B5EF4-FFF2-40B4-BE49-F238E27FC236}">
              <a16:creationId xmlns="" xmlns:a16="http://schemas.microsoft.com/office/drawing/2014/main" id="{00000000-0008-0000-2300-000005000000}"/>
            </a:ext>
            <a:ext uri="{147F2762-F138-4A5C-976F-8EAC2B608ADB}">
              <a16:predDERef xmlns="" xmlns:a16="http://schemas.microsoft.com/office/drawing/2014/main" pred="{00000000-0008-0000-1900-000004000000}"/>
            </a:ext>
          </a:extLst>
        </xdr:cNvPr>
        <xdr:cNvSpPr txBox="1">
          <a:spLocks noChangeArrowheads="1"/>
        </xdr:cNvSpPr>
      </xdr:nvSpPr>
      <xdr:spPr bwMode="auto">
        <a:xfrm>
          <a:off x="9624060" y="1200150"/>
          <a:ext cx="2920365" cy="632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35</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fourth quarter of 2022 the increase in the dollar prices of import of goods and services has stabilized relative to the same quarter of the previous year, y/y,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10</xdr:col>
      <xdr:colOff>733425</xdr:colOff>
      <xdr:row>11</xdr:row>
      <xdr:rowOff>38100</xdr:rowOff>
    </xdr:from>
    <xdr:to>
      <xdr:col>15</xdr:col>
      <xdr:colOff>723900</xdr:colOff>
      <xdr:row>23</xdr:row>
      <xdr:rowOff>161925</xdr:rowOff>
    </xdr:to>
    <xdr:graphicFrame macro="">
      <xdr:nvGraphicFramePr>
        <xdr:cNvPr id="6" name="Chart 1">
          <a:extLst>
            <a:ext uri="{FF2B5EF4-FFF2-40B4-BE49-F238E27FC236}">
              <a16:creationId xmlns="" xmlns:a16="http://schemas.microsoft.com/office/drawing/2014/main" id="{00000000-0008-0000-2300-000006000000}"/>
            </a:ext>
            <a:ext uri="{147F2762-F138-4A5C-976F-8EAC2B608ADB}">
              <a16:predDERef xmlns="" xmlns:a16="http://schemas.microsoft.com/office/drawing/2014/main" pred="{00000000-0008-0000-2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6</xdr:col>
      <xdr:colOff>190500</xdr:colOff>
      <xdr:row>2</xdr:row>
      <xdr:rowOff>114301</xdr:rowOff>
    </xdr:from>
    <xdr:to>
      <xdr:col>9</xdr:col>
      <xdr:colOff>424500</xdr:colOff>
      <xdr:row>4</xdr:row>
      <xdr:rowOff>174015</xdr:rowOff>
    </xdr:to>
    <xdr:sp macro="" textlink="">
      <xdr:nvSpPr>
        <xdr:cNvPr id="7" name="Text Box 4145">
          <a:extLst>
            <a:ext uri="{FF2B5EF4-FFF2-40B4-BE49-F238E27FC236}">
              <a16:creationId xmlns="" xmlns:a16="http://schemas.microsoft.com/office/drawing/2014/main" id="{00000000-0008-0000-2400-000007000000}"/>
            </a:ext>
          </a:extLst>
        </xdr:cNvPr>
        <xdr:cNvSpPr txBox="1">
          <a:spLocks noChangeArrowheads="1"/>
        </xdr:cNvSpPr>
      </xdr:nvSpPr>
      <xdr:spPr bwMode="auto">
        <a:xfrm>
          <a:off x="4687399" y="480647"/>
          <a:ext cx="2514505" cy="426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structure of private spending, y/y growth</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285750</xdr:colOff>
      <xdr:row>4</xdr:row>
      <xdr:rowOff>171450</xdr:rowOff>
    </xdr:from>
    <xdr:to>
      <xdr:col>10</xdr:col>
      <xdr:colOff>0</xdr:colOff>
      <xdr:row>16</xdr:row>
      <xdr:rowOff>180975</xdr:rowOff>
    </xdr:to>
    <xdr:graphicFrame macro="">
      <xdr:nvGraphicFramePr>
        <xdr:cNvPr id="6" name="Chart 1">
          <a:extLst>
            <a:ext uri="{FF2B5EF4-FFF2-40B4-BE49-F238E27FC236}">
              <a16:creationId xmlns="" xmlns:a16="http://schemas.microsoft.com/office/drawing/2014/main" id="{00000000-0008-0000-2400-000006000000}"/>
            </a:ext>
            <a:ext uri="{147F2762-F138-4A5C-976F-8EAC2B608ADB}">
              <a16:predDERef xmlns="" xmlns:a16="http://schemas.microsoft.com/office/drawing/2014/main" pred="{00000000-0008-0000-2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557275</xdr:colOff>
      <xdr:row>18</xdr:row>
      <xdr:rowOff>94256</xdr:rowOff>
    </xdr:from>
    <xdr:to>
      <xdr:col>10</xdr:col>
      <xdr:colOff>36634</xdr:colOff>
      <xdr:row>20</xdr:row>
      <xdr:rowOff>98065</xdr:rowOff>
    </xdr:to>
    <xdr:sp macro="" textlink="">
      <xdr:nvSpPr>
        <xdr:cNvPr id="3" name="Text Box 296">
          <a:extLst>
            <a:ext uri="{FF2B5EF4-FFF2-40B4-BE49-F238E27FC236}">
              <a16:creationId xmlns="" xmlns:a16="http://schemas.microsoft.com/office/drawing/2014/main" id="{00000000-0008-0000-2400-000003000000}"/>
            </a:ext>
            <a:ext uri="{147F2762-F138-4A5C-976F-8EAC2B608ADB}">
              <a16:predDERef xmlns="" xmlns:a16="http://schemas.microsoft.com/office/drawing/2014/main" pred="{00000000-0008-0000-2400-000002000000}"/>
            </a:ext>
          </a:extLst>
        </xdr:cNvPr>
        <xdr:cNvSpPr txBox="1"/>
      </xdr:nvSpPr>
      <xdr:spPr>
        <a:xfrm>
          <a:off x="5814342" y="3391371"/>
          <a:ext cx="1759864" cy="37015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a:t>
          </a:r>
          <a:r>
            <a:rPr lang="en-US" sz="700" i="1" baseline="0">
              <a:effectLst/>
              <a:latin typeface="GHEA Grapalat" panose="02000506050000020003" pitchFamily="50" charset="0"/>
              <a:ea typeface="Times New Roman" panose="02020603050405020304" pitchFamily="18" charset="0"/>
              <a:cs typeface="Sylfaen" panose="010A0502050306030303" pitchFamily="18" charset="0"/>
            </a:rPr>
            <a:t> estimate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8</xdr:col>
      <xdr:colOff>495300</xdr:colOff>
      <xdr:row>5</xdr:row>
      <xdr:rowOff>161924</xdr:rowOff>
    </xdr:from>
    <xdr:to>
      <xdr:col>11</xdr:col>
      <xdr:colOff>723805</xdr:colOff>
      <xdr:row>8</xdr:row>
      <xdr:rowOff>190499</xdr:rowOff>
    </xdr:to>
    <xdr:sp macro="" textlink="">
      <xdr:nvSpPr>
        <xdr:cNvPr id="8" name="Text Box 4145">
          <a:extLst>
            <a:ext uri="{FF2B5EF4-FFF2-40B4-BE49-F238E27FC236}">
              <a16:creationId xmlns="" xmlns:a16="http://schemas.microsoft.com/office/drawing/2014/main" id="{00000000-0008-0000-2500-000008000000}"/>
            </a:ext>
          </a:extLst>
        </xdr:cNvPr>
        <xdr:cNvSpPr txBox="1">
          <a:spLocks noChangeArrowheads="1"/>
        </xdr:cNvSpPr>
      </xdr:nvSpPr>
      <xdr:spPr bwMode="auto">
        <a:xfrm>
          <a:off x="6591300" y="1209674"/>
          <a:ext cx="251450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fourth quarter of 2022 the net export position further improved (net real export, y/y %, positive sign means improvement).</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457200</xdr:colOff>
      <xdr:row>9</xdr:row>
      <xdr:rowOff>38101</xdr:rowOff>
    </xdr:from>
    <xdr:to>
      <xdr:col>12</xdr:col>
      <xdr:colOff>723900</xdr:colOff>
      <xdr:row>20</xdr:row>
      <xdr:rowOff>152401</xdr:rowOff>
    </xdr:to>
    <xdr:graphicFrame macro="">
      <xdr:nvGraphicFramePr>
        <xdr:cNvPr id="5" name="Chart 1">
          <a:extLst>
            <a:ext uri="{FF2B5EF4-FFF2-40B4-BE49-F238E27FC236}">
              <a16:creationId xmlns="" xmlns:a16="http://schemas.microsoft.com/office/drawing/2014/main" id="{00000000-0008-0000-2500-000005000000}"/>
            </a:ext>
            <a:ext uri="{147F2762-F138-4A5C-976F-8EAC2B608ADB}">
              <a16:predDERef xmlns="" xmlns:a16="http://schemas.microsoft.com/office/drawing/2014/main" pred="{00000000-0008-0000-2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657226</xdr:colOff>
      <xdr:row>22</xdr:row>
      <xdr:rowOff>0</xdr:rowOff>
    </xdr:from>
    <xdr:to>
      <xdr:col>13</xdr:col>
      <xdr:colOff>276226</xdr:colOff>
      <xdr:row>23</xdr:row>
      <xdr:rowOff>47626</xdr:rowOff>
    </xdr:to>
    <xdr:sp macro="" textlink="">
      <xdr:nvSpPr>
        <xdr:cNvPr id="4" name="Text Box 4145">
          <a:extLst>
            <a:ext uri="{FF2B5EF4-FFF2-40B4-BE49-F238E27FC236}">
              <a16:creationId xmlns="" xmlns:a16="http://schemas.microsoft.com/office/drawing/2014/main" id="{00000000-0008-0000-2500-000008000000}"/>
            </a:ext>
          </a:extLst>
        </xdr:cNvPr>
        <xdr:cNvSpPr txBox="1">
          <a:spLocks noChangeArrowheads="1"/>
        </xdr:cNvSpPr>
      </xdr:nvSpPr>
      <xdr:spPr bwMode="auto">
        <a:xfrm>
          <a:off x="8277226" y="4610100"/>
          <a:ext cx="1905000" cy="257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Armenia Statistics Committee</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7</xdr:col>
      <xdr:colOff>0</xdr:colOff>
      <xdr:row>18</xdr:row>
      <xdr:rowOff>0</xdr:rowOff>
    </xdr:from>
    <xdr:to>
      <xdr:col>7</xdr:col>
      <xdr:colOff>0</xdr:colOff>
      <xdr:row>18</xdr:row>
      <xdr:rowOff>46355</xdr:rowOff>
    </xdr:to>
    <xdr:sp macro="" textlink="">
      <xdr:nvSpPr>
        <xdr:cNvPr id="6" name="Text Box 298">
          <a:extLst>
            <a:ext uri="{FF2B5EF4-FFF2-40B4-BE49-F238E27FC236}">
              <a16:creationId xmlns="" xmlns:a16="http://schemas.microsoft.com/office/drawing/2014/main" id="{00000000-0008-0000-2600-000006000000}"/>
            </a:ext>
            <a:ext uri="{147F2762-F138-4A5C-976F-8EAC2B608ADB}">
              <a16:predDERef xmlns="" xmlns:a16="http://schemas.microsoft.com/office/drawing/2014/main" pred="{00000000-0008-0000-2500-000003000000}"/>
            </a:ext>
          </a:extLst>
        </xdr:cNvPr>
        <xdr:cNvSpPr txBox="1"/>
      </xdr:nvSpPr>
      <xdr:spPr>
        <a:xfrm>
          <a:off x="4137025" y="3773805"/>
          <a:ext cx="1447800"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ՀՀ ԿԲ գնահատում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85725</xdr:colOff>
      <xdr:row>5</xdr:row>
      <xdr:rowOff>28575</xdr:rowOff>
    </xdr:from>
    <xdr:to>
      <xdr:col>11</xdr:col>
      <xdr:colOff>314230</xdr:colOff>
      <xdr:row>8</xdr:row>
      <xdr:rowOff>19050</xdr:rowOff>
    </xdr:to>
    <xdr:sp macro="" textlink="">
      <xdr:nvSpPr>
        <xdr:cNvPr id="5" name="Text Box 4145">
          <a:extLst>
            <a:ext uri="{FF2B5EF4-FFF2-40B4-BE49-F238E27FC236}">
              <a16:creationId xmlns="" xmlns:a16="http://schemas.microsoft.com/office/drawing/2014/main" id="{00000000-0008-0000-2600-000005000000}"/>
            </a:ext>
          </a:extLst>
        </xdr:cNvPr>
        <xdr:cNvSpPr txBox="1">
          <a:spLocks noChangeArrowheads="1"/>
        </xdr:cNvSpPr>
      </xdr:nvSpPr>
      <xdr:spPr bwMode="auto">
        <a:xfrm>
          <a:off x="4124325" y="1076325"/>
          <a:ext cx="251450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fourth quarter of 2022 the fiscal policy had a weak stimulative effect relative to the previous quarter.</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1</xdr:colOff>
      <xdr:row>8</xdr:row>
      <xdr:rowOff>142874</xdr:rowOff>
    </xdr:from>
    <xdr:to>
      <xdr:col>12</xdr:col>
      <xdr:colOff>95250</xdr:colOff>
      <xdr:row>18</xdr:row>
      <xdr:rowOff>200025</xdr:rowOff>
    </xdr:to>
    <xdr:graphicFrame macro="">
      <xdr:nvGraphicFramePr>
        <xdr:cNvPr id="7" name="Chart 1">
          <a:extLst>
            <a:ext uri="{FF2B5EF4-FFF2-40B4-BE49-F238E27FC236}">
              <a16:creationId xmlns="" xmlns:a16="http://schemas.microsoft.com/office/drawing/2014/main" id="{00000000-0008-0000-2600-000007000000}"/>
            </a:ext>
            <a:ext uri="{147F2762-F138-4A5C-976F-8EAC2B608ADB}">
              <a16:predDERef xmlns="" xmlns:a16="http://schemas.microsoft.com/office/drawing/2014/main" pred="{00000000-0008-0000-2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457200</xdr:colOff>
      <xdr:row>19</xdr:row>
      <xdr:rowOff>200025</xdr:rowOff>
    </xdr:from>
    <xdr:to>
      <xdr:col>12</xdr:col>
      <xdr:colOff>257175</xdr:colOff>
      <xdr:row>21</xdr:row>
      <xdr:rowOff>57150</xdr:rowOff>
    </xdr:to>
    <xdr:sp macro="" textlink="">
      <xdr:nvSpPr>
        <xdr:cNvPr id="8" name="Text Box 4145">
          <a:extLst>
            <a:ext uri="{FF2B5EF4-FFF2-40B4-BE49-F238E27FC236}">
              <a16:creationId xmlns="" xmlns:a16="http://schemas.microsoft.com/office/drawing/2014/main" id="{00000000-0008-0000-2600-000005000000}"/>
            </a:ext>
          </a:extLst>
        </xdr:cNvPr>
        <xdr:cNvSpPr txBox="1">
          <a:spLocks noChangeArrowheads="1"/>
        </xdr:cNvSpPr>
      </xdr:nvSpPr>
      <xdr:spPr bwMode="auto">
        <a:xfrm>
          <a:off x="5257800" y="4181475"/>
          <a:ext cx="20859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Source: Central Bank of Armenia estimate</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6</xdr:col>
      <xdr:colOff>680085</xdr:colOff>
      <xdr:row>7</xdr:row>
      <xdr:rowOff>120649</xdr:rowOff>
    </xdr:from>
    <xdr:to>
      <xdr:col>11</xdr:col>
      <xdr:colOff>38100</xdr:colOff>
      <xdr:row>18</xdr:row>
      <xdr:rowOff>200024</xdr:rowOff>
    </xdr:to>
    <xdr:graphicFrame macro="">
      <xdr:nvGraphicFramePr>
        <xdr:cNvPr id="3" name="Chart 2" descr="Description: Description: Description:  ïåò">
          <a:extLst>
            <a:ext uri="{FF2B5EF4-FFF2-40B4-BE49-F238E27FC236}">
              <a16:creationId xmlns="" xmlns:a16="http://schemas.microsoft.com/office/drawing/2014/main" id="{00000000-0008-0000-2700-000003000000}"/>
            </a:ext>
            <a:ext uri="{147F2762-F138-4A5C-976F-8EAC2B608ADB}">
              <a16:predDERef xmlns="" xmlns:a16="http://schemas.microsoft.com/office/drawing/2014/main" pre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561976</xdr:colOff>
      <xdr:row>19</xdr:row>
      <xdr:rowOff>199390</xdr:rowOff>
    </xdr:from>
    <xdr:to>
      <xdr:col>11</xdr:col>
      <xdr:colOff>55880</xdr:colOff>
      <xdr:row>21</xdr:row>
      <xdr:rowOff>34290</xdr:rowOff>
    </xdr:to>
    <xdr:sp macro="" textlink="">
      <xdr:nvSpPr>
        <xdr:cNvPr id="4" name="Text Box 302">
          <a:extLst>
            <a:ext uri="{FF2B5EF4-FFF2-40B4-BE49-F238E27FC236}">
              <a16:creationId xmlns="" xmlns:a16="http://schemas.microsoft.com/office/drawing/2014/main" id="{00000000-0008-0000-2700-000004000000}"/>
            </a:ext>
            <a:ext uri="{147F2762-F138-4A5C-976F-8EAC2B608ADB}">
              <a16:predDERef xmlns="" xmlns:a16="http://schemas.microsoft.com/office/drawing/2014/main" pred="{00000000-0008-0000-2600-000003000000}"/>
            </a:ext>
          </a:extLst>
        </xdr:cNvPr>
        <xdr:cNvSpPr txBox="1"/>
      </xdr:nvSpPr>
      <xdr:spPr>
        <a:xfrm>
          <a:off x="8677276" y="4180840"/>
          <a:ext cx="1779904"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a:t>
          </a:r>
          <a:r>
            <a:rPr lang="hy-AM"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0</xdr:colOff>
      <xdr:row>5</xdr:row>
      <xdr:rowOff>0</xdr:rowOff>
    </xdr:from>
    <xdr:to>
      <xdr:col>10</xdr:col>
      <xdr:colOff>228505</xdr:colOff>
      <xdr:row>8</xdr:row>
      <xdr:rowOff>0</xdr:rowOff>
    </xdr:to>
    <xdr:sp macro="" textlink="">
      <xdr:nvSpPr>
        <xdr:cNvPr id="5" name="Text Box 4145">
          <a:extLst>
            <a:ext uri="{FF2B5EF4-FFF2-40B4-BE49-F238E27FC236}">
              <a16:creationId xmlns="" xmlns:a16="http://schemas.microsoft.com/office/drawing/2014/main" id="{00000000-0008-0000-2700-000005000000}"/>
            </a:ext>
          </a:extLst>
        </xdr:cNvPr>
        <xdr:cNvSpPr txBox="1">
          <a:spLocks noChangeArrowheads="1"/>
        </xdr:cNvSpPr>
      </xdr:nvSpPr>
      <xdr:spPr bwMode="auto">
        <a:xfrm>
          <a:off x="7353300" y="1047750"/>
          <a:ext cx="251450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fourth quarter of 2022 the state budget generated a deficit (billion of dram).</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1">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8</xdr:col>
      <xdr:colOff>697631</xdr:colOff>
      <xdr:row>2</xdr:row>
      <xdr:rowOff>152400</xdr:rowOff>
    </xdr:from>
    <xdr:to>
      <xdr:col>12</xdr:col>
      <xdr:colOff>176622</xdr:colOff>
      <xdr:row>5</xdr:row>
      <xdr:rowOff>34954</xdr:rowOff>
    </xdr:to>
    <xdr:sp macro="" textlink="">
      <xdr:nvSpPr>
        <xdr:cNvPr id="7" name="Text Box 4145">
          <a:extLst>
            <a:ext uri="{FF2B5EF4-FFF2-40B4-BE49-F238E27FC236}">
              <a16:creationId xmlns="" xmlns:a16="http://schemas.microsoft.com/office/drawing/2014/main" id="{00000000-0008-0000-2800-000007000000}"/>
            </a:ext>
          </a:extLst>
        </xdr:cNvPr>
        <xdr:cNvSpPr txBox="1">
          <a:spLocks noChangeArrowheads="1"/>
        </xdr:cNvSpPr>
      </xdr:nvSpPr>
      <xdr:spPr bwMode="auto">
        <a:xfrm>
          <a:off x="6989374" y="519418"/>
          <a:ext cx="2520000" cy="43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40</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GDP structure by sector, y/y growth,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8</xdr:col>
      <xdr:colOff>716170</xdr:colOff>
      <xdr:row>5</xdr:row>
      <xdr:rowOff>122318</xdr:rowOff>
    </xdr:from>
    <xdr:to>
      <xdr:col>12</xdr:col>
      <xdr:colOff>195161</xdr:colOff>
      <xdr:row>17</xdr:row>
      <xdr:rowOff>166032</xdr:rowOff>
    </xdr:to>
    <xdr:graphicFrame macro="">
      <xdr:nvGraphicFramePr>
        <xdr:cNvPr id="2" name="Object 4141">
          <a:extLst>
            <a:ext uri="{FF2B5EF4-FFF2-40B4-BE49-F238E27FC236}">
              <a16:creationId xmlns="" xmlns:a16="http://schemas.microsoft.com/office/drawing/2014/main" id="{00000000-0008-0000-2800-000002000000}"/>
            </a:ext>
            <a:ext uri="{147F2762-F138-4A5C-976F-8EAC2B608ADB}">
              <a16:predDERef xmlns="" xmlns:a16="http://schemas.microsoft.com/office/drawing/2014/main" pred="{00000000-0008-0000-2F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12743</xdr:colOff>
      <xdr:row>18</xdr:row>
      <xdr:rowOff>167659</xdr:rowOff>
    </xdr:from>
    <xdr:to>
      <xdr:col>12</xdr:col>
      <xdr:colOff>231315</xdr:colOff>
      <xdr:row>20</xdr:row>
      <xdr:rowOff>122339</xdr:rowOff>
    </xdr:to>
    <xdr:sp macro="" textlink="">
      <xdr:nvSpPr>
        <xdr:cNvPr id="5" name="Text Box 306">
          <a:extLst>
            <a:ext uri="{FF2B5EF4-FFF2-40B4-BE49-F238E27FC236}">
              <a16:creationId xmlns="" xmlns:a16="http://schemas.microsoft.com/office/drawing/2014/main" id="{00000000-0008-0000-2800-000005000000}"/>
            </a:ext>
            <a:ext uri="{147F2762-F138-4A5C-976F-8EAC2B608ADB}">
              <a16:predDERef xmlns="" xmlns:a16="http://schemas.microsoft.com/office/drawing/2014/main" pred="{00000000-0008-0000-2900-000003000000}"/>
            </a:ext>
          </a:extLst>
        </xdr:cNvPr>
        <xdr:cNvSpPr txBox="1"/>
      </xdr:nvSpPr>
      <xdr:spPr>
        <a:xfrm>
          <a:off x="7833729" y="3470824"/>
          <a:ext cx="1739077" cy="34791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 estimate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171450</xdr:colOff>
      <xdr:row>14</xdr:row>
      <xdr:rowOff>136526</xdr:rowOff>
    </xdr:from>
    <xdr:to>
      <xdr:col>7</xdr:col>
      <xdr:colOff>425450</xdr:colOff>
      <xdr:row>16</xdr:row>
      <xdr:rowOff>133350</xdr:rowOff>
    </xdr:to>
    <xdr:sp macro="" textlink="">
      <xdr:nvSpPr>
        <xdr:cNvPr id="3" name="Text Box 308">
          <a:extLst>
            <a:ext uri="{FF2B5EF4-FFF2-40B4-BE49-F238E27FC236}">
              <a16:creationId xmlns="" xmlns:a16="http://schemas.microsoft.com/office/drawing/2014/main" id="{00000000-0008-0000-2900-000003000000}"/>
            </a:ext>
            <a:ext uri="{147F2762-F138-4A5C-976F-8EAC2B608ADB}">
              <a16:predDERef xmlns="" xmlns:a16="http://schemas.microsoft.com/office/drawing/2014/main" pred="{00000000-0008-0000-2A00-00000C000000}"/>
            </a:ext>
          </a:extLst>
        </xdr:cNvPr>
        <xdr:cNvSpPr txBox="1"/>
      </xdr:nvSpPr>
      <xdr:spPr>
        <a:xfrm>
          <a:off x="3981450" y="2984501"/>
          <a:ext cx="1778000" cy="35877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 estimate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314325</xdr:colOff>
      <xdr:row>3</xdr:row>
      <xdr:rowOff>28575</xdr:rowOff>
    </xdr:from>
    <xdr:to>
      <xdr:col>7</xdr:col>
      <xdr:colOff>548325</xdr:colOff>
      <xdr:row>5</xdr:row>
      <xdr:rowOff>104775</xdr:rowOff>
    </xdr:to>
    <xdr:sp macro="" textlink="">
      <xdr:nvSpPr>
        <xdr:cNvPr id="9" name="Text Box 4093">
          <a:extLst>
            <a:ext uri="{FF2B5EF4-FFF2-40B4-BE49-F238E27FC236}">
              <a16:creationId xmlns="" xmlns:a16="http://schemas.microsoft.com/office/drawing/2014/main" id="{00000000-0008-0000-2900-000009000000}"/>
            </a:ext>
          </a:extLst>
        </xdr:cNvPr>
        <xdr:cNvSpPr txBox="1">
          <a:spLocks noChangeArrowheads="1"/>
        </xdr:cNvSpPr>
      </xdr:nvSpPr>
      <xdr:spPr bwMode="auto">
        <a:xfrm>
          <a:off x="3362325" y="628650"/>
          <a:ext cx="2520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Private nominal wage, y/y growth,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323850</xdr:colOff>
      <xdr:row>5</xdr:row>
      <xdr:rowOff>85725</xdr:rowOff>
    </xdr:from>
    <xdr:to>
      <xdr:col>7</xdr:col>
      <xdr:colOff>557850</xdr:colOff>
      <xdr:row>14</xdr:row>
      <xdr:rowOff>56925</xdr:rowOff>
    </xdr:to>
    <xdr:graphicFrame macro="">
      <xdr:nvGraphicFramePr>
        <xdr:cNvPr id="4" name="Chart 3">
          <a:extLst>
            <a:ext uri="{FF2B5EF4-FFF2-40B4-BE49-F238E27FC236}">
              <a16:creationId xmlns="" xmlns:a16="http://schemas.microsoft.com/office/drawing/2014/main" id="{00000000-0008-0000-2900-000004000000}"/>
            </a:ext>
            <a:ext uri="{147F2762-F138-4A5C-976F-8EAC2B608ADB}">
              <a16:predDERef xmlns="" xmlns:a16="http://schemas.microsoft.com/office/drawing/2014/main" pred="{00000000-0008-0000-3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5</xdr:col>
      <xdr:colOff>635000</xdr:colOff>
      <xdr:row>3</xdr:row>
      <xdr:rowOff>1</xdr:rowOff>
    </xdr:from>
    <xdr:to>
      <xdr:col>9</xdr:col>
      <xdr:colOff>400050</xdr:colOff>
      <xdr:row>5</xdr:row>
      <xdr:rowOff>114301</xdr:rowOff>
    </xdr:to>
    <xdr:sp macro="" textlink="">
      <xdr:nvSpPr>
        <xdr:cNvPr id="4" name="Text Box 4093">
          <a:extLst>
            <a:ext uri="{FF2B5EF4-FFF2-40B4-BE49-F238E27FC236}">
              <a16:creationId xmlns="" xmlns:a16="http://schemas.microsoft.com/office/drawing/2014/main" id="{00000000-0008-0000-2A00-000004000000}"/>
            </a:ext>
          </a:extLst>
        </xdr:cNvPr>
        <xdr:cNvSpPr txBox="1">
          <a:spLocks noChangeArrowheads="1"/>
        </xdr:cNvSpPr>
      </xdr:nvSpPr>
      <xdr:spPr bwMode="auto">
        <a:xfrm>
          <a:off x="4445000" y="609601"/>
          <a:ext cx="2813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42</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en-US" sz="3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Unit labor costs, y/y growth,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449580</xdr:colOff>
      <xdr:row>16</xdr:row>
      <xdr:rowOff>22225</xdr:rowOff>
    </xdr:from>
    <xdr:to>
      <xdr:col>10</xdr:col>
      <xdr:colOff>47625</xdr:colOff>
      <xdr:row>17</xdr:row>
      <xdr:rowOff>207010</xdr:rowOff>
    </xdr:to>
    <xdr:sp macro="" textlink="">
      <xdr:nvSpPr>
        <xdr:cNvPr id="5" name="Text Box 309">
          <a:extLst>
            <a:ext uri="{FF2B5EF4-FFF2-40B4-BE49-F238E27FC236}">
              <a16:creationId xmlns="" xmlns:a16="http://schemas.microsoft.com/office/drawing/2014/main" id="{00000000-0008-0000-2A00-000005000000}"/>
            </a:ext>
          </a:extLst>
        </xdr:cNvPr>
        <xdr:cNvSpPr txBox="1"/>
      </xdr:nvSpPr>
      <xdr:spPr>
        <a:xfrm>
          <a:off x="5783580" y="3355975"/>
          <a:ext cx="1884045" cy="39433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 estimate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609600</xdr:colOff>
      <xdr:row>4</xdr:row>
      <xdr:rowOff>171450</xdr:rowOff>
    </xdr:from>
    <xdr:to>
      <xdr:col>9</xdr:col>
      <xdr:colOff>685800</xdr:colOff>
      <xdr:row>15</xdr:row>
      <xdr:rowOff>47625</xdr:rowOff>
    </xdr:to>
    <xdr:graphicFrame macro="">
      <xdr:nvGraphicFramePr>
        <xdr:cNvPr id="6" name="Chart 5">
          <a:extLst>
            <a:ext uri="{FF2B5EF4-FFF2-40B4-BE49-F238E27FC236}">
              <a16:creationId xmlns="" xmlns:a16="http://schemas.microsoft.com/office/drawing/2014/main" id="{00000000-0008-0000-2A00-000006000000}"/>
            </a:ext>
            <a:ext uri="{147F2762-F138-4A5C-976F-8EAC2B608ADB}">
              <a16:predDERef xmlns="" xmlns:a16="http://schemas.microsoft.com/office/drawing/2014/main" pred="{00000000-0008-0000-3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7</xdr:col>
      <xdr:colOff>284453</xdr:colOff>
      <xdr:row>2</xdr:row>
      <xdr:rowOff>96487</xdr:rowOff>
    </xdr:from>
    <xdr:to>
      <xdr:col>10</xdr:col>
      <xdr:colOff>518453</xdr:colOff>
      <xdr:row>5</xdr:row>
      <xdr:rowOff>95250</xdr:rowOff>
    </xdr:to>
    <xdr:sp macro="" textlink="">
      <xdr:nvSpPr>
        <xdr:cNvPr id="2" name="Text Box 4093">
          <a:extLst>
            <a:ext uri="{FF2B5EF4-FFF2-40B4-BE49-F238E27FC236}">
              <a16:creationId xmlns="" xmlns:a16="http://schemas.microsoft.com/office/drawing/2014/main" id="{00000000-0008-0000-2B00-000002000000}"/>
            </a:ext>
          </a:extLst>
        </xdr:cNvPr>
        <xdr:cNvSpPr txBox="1">
          <a:spLocks noChangeArrowheads="1"/>
        </xdr:cNvSpPr>
      </xdr:nvSpPr>
      <xdr:spPr bwMode="auto">
        <a:xfrm>
          <a:off x="5837528" y="515587"/>
          <a:ext cx="2520000" cy="627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During the quarter the short-term interest rates continued shaping around the Central Bank’s policy rate.</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328824</xdr:colOff>
      <xdr:row>5</xdr:row>
      <xdr:rowOff>40047</xdr:rowOff>
    </xdr:from>
    <xdr:to>
      <xdr:col>11</xdr:col>
      <xdr:colOff>53340</xdr:colOff>
      <xdr:row>17</xdr:row>
      <xdr:rowOff>37564</xdr:rowOff>
    </xdr:to>
    <xdr:graphicFrame macro="">
      <xdr:nvGraphicFramePr>
        <xdr:cNvPr id="3" name="Chart 2">
          <a:extLst>
            <a:ext uri="{FF2B5EF4-FFF2-40B4-BE49-F238E27FC236}">
              <a16:creationId xmlns="" xmlns:a16="http://schemas.microsoft.com/office/drawing/2014/main" id="{00000000-0008-0000-2B00-000003000000}"/>
            </a:ext>
            <a:ext uri="{147F2762-F138-4A5C-976F-8EAC2B608ADB}">
              <a16:predDERef xmlns="" xmlns:a16="http://schemas.microsoft.com/office/drawing/2014/main" pre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735904</xdr:colOff>
      <xdr:row>17</xdr:row>
      <xdr:rowOff>173498</xdr:rowOff>
    </xdr:from>
    <xdr:to>
      <xdr:col>11</xdr:col>
      <xdr:colOff>47625</xdr:colOff>
      <xdr:row>19</xdr:row>
      <xdr:rowOff>9500</xdr:rowOff>
    </xdr:to>
    <xdr:sp macro="" textlink="">
      <xdr:nvSpPr>
        <xdr:cNvPr id="4" name="Text Box 310">
          <a:extLst>
            <a:ext uri="{FF2B5EF4-FFF2-40B4-BE49-F238E27FC236}">
              <a16:creationId xmlns="" xmlns:a16="http://schemas.microsoft.com/office/drawing/2014/main" id="{00000000-0008-0000-2B00-000004000000}"/>
            </a:ext>
            <a:ext uri="{147F2762-F138-4A5C-976F-8EAC2B608ADB}">
              <a16:predDERef xmlns="" xmlns:a16="http://schemas.microsoft.com/office/drawing/2014/main" pred="{00000000-0008-0000-2B00-000003000000}"/>
            </a:ext>
          </a:extLst>
        </xdr:cNvPr>
        <xdr:cNvSpPr txBox="1"/>
      </xdr:nvSpPr>
      <xdr:spPr>
        <a:xfrm>
          <a:off x="7050979" y="3735848"/>
          <a:ext cx="1597721" cy="25510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9.xml><?xml version="1.0" encoding="utf-8"?>
<c:userShapes xmlns:c="http://schemas.openxmlformats.org/drawingml/2006/chart">
  <cdr:relSizeAnchor xmlns:cdr="http://schemas.openxmlformats.org/drawingml/2006/chartDrawing">
    <cdr:from>
      <cdr:x>0.08172</cdr:x>
      <cdr:y>0.07457</cdr:y>
    </cdr:from>
    <cdr:to>
      <cdr:x>0.95366</cdr:x>
      <cdr:y>0.14913</cdr:y>
    </cdr:to>
    <cdr:sp macro="" textlink="">
      <cdr:nvSpPr>
        <cdr:cNvPr id="3" name="TextBox 2"/>
        <cdr:cNvSpPr txBox="1"/>
      </cdr:nvSpPr>
      <cdr:spPr>
        <a:xfrm xmlns:a="http://schemas.openxmlformats.org/drawingml/2006/main">
          <a:off x="504825" y="228600"/>
          <a:ext cx="55721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2198</xdr:colOff>
      <xdr:row>4</xdr:row>
      <xdr:rowOff>109024</xdr:rowOff>
    </xdr:from>
    <xdr:to>
      <xdr:col>9</xdr:col>
      <xdr:colOff>228578</xdr:colOff>
      <xdr:row>16</xdr:row>
      <xdr:rowOff>97324</xdr:rowOff>
    </xdr:to>
    <xdr:graphicFrame macro="">
      <xdr:nvGraphicFramePr>
        <xdr:cNvPr id="2" name="Chart 1">
          <a:extLst>
            <a:ext uri="{FF2B5EF4-FFF2-40B4-BE49-F238E27FC236}">
              <a16:creationId xmlns="" xmlns:a16="http://schemas.microsoft.com/office/drawing/2014/main" id="{00000000-0008-0000-0500-000002000000}"/>
            </a:ext>
            <a:ext uri="{147F2762-F138-4A5C-976F-8EAC2B608ADB}">
              <a16:predDERef xmlns="" xmlns:a16="http://schemas.microsoft.com/office/drawing/2014/main" pre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274048</xdr:colOff>
      <xdr:row>17</xdr:row>
      <xdr:rowOff>22058</xdr:rowOff>
    </xdr:from>
    <xdr:to>
      <xdr:col>9</xdr:col>
      <xdr:colOff>73388</xdr:colOff>
      <xdr:row>18</xdr:row>
      <xdr:rowOff>128012</xdr:rowOff>
    </xdr:to>
    <xdr:sp macro="" textlink="">
      <xdr:nvSpPr>
        <xdr:cNvPr id="3" name="Text Box 3865">
          <a:extLst>
            <a:ext uri="{FF2B5EF4-FFF2-40B4-BE49-F238E27FC236}">
              <a16:creationId xmlns="" xmlns:a16="http://schemas.microsoft.com/office/drawing/2014/main" id="{00000000-0008-0000-0500-000003000000}"/>
            </a:ext>
            <a:ext uri="{147F2762-F138-4A5C-976F-8EAC2B608ADB}">
              <a16:predDERef xmlns="" xmlns:a16="http://schemas.microsoft.com/office/drawing/2014/main" pred="{00000000-0008-0000-0E00-000003000000}"/>
            </a:ext>
          </a:extLst>
        </xdr:cNvPr>
        <xdr:cNvSpPr txBox="1"/>
      </xdr:nvSpPr>
      <xdr:spPr>
        <a:xfrm>
          <a:off x="4846048" y="3136000"/>
          <a:ext cx="2085340" cy="28912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a:t>
          </a:r>
          <a:r>
            <a:rPr lang="en-US" sz="700" i="1" baseline="0">
              <a:effectLst/>
              <a:latin typeface="GHEA Grapalat" panose="02000506050000020003" pitchFamily="50" charset="0"/>
              <a:ea typeface="Times New Roman" panose="02020603050405020304" pitchFamily="18" charset="0"/>
              <a:cs typeface="Sylfaen" panose="010A0502050306030303" pitchFamily="18" charset="0"/>
            </a:rPr>
            <a:t> Rosstat</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687266</xdr:colOff>
      <xdr:row>2</xdr:row>
      <xdr:rowOff>13190</xdr:rowOff>
    </xdr:from>
    <xdr:to>
      <xdr:col>9</xdr:col>
      <xdr:colOff>36636</xdr:colOff>
      <xdr:row>4</xdr:row>
      <xdr:rowOff>5861</xdr:rowOff>
    </xdr:to>
    <xdr:sp macro="" textlink="">
      <xdr:nvSpPr>
        <xdr:cNvPr id="4" name="Text Box 9">
          <a:extLst>
            <a:ext uri="{FF2B5EF4-FFF2-40B4-BE49-F238E27FC236}">
              <a16:creationId xmlns="" xmlns:a16="http://schemas.microsoft.com/office/drawing/2014/main" id="{00000000-0008-0000-0500-000004000000}"/>
            </a:ext>
          </a:extLst>
        </xdr:cNvPr>
        <xdr:cNvSpPr txBox="1">
          <a:spLocks noChangeArrowheads="1"/>
        </xdr:cNvSpPr>
      </xdr:nvSpPr>
      <xdr:spPr bwMode="auto">
        <a:xfrm>
          <a:off x="4497266" y="379536"/>
          <a:ext cx="2397370" cy="359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Russia economic growth scenario</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11</xdr:col>
      <xdr:colOff>683488</xdr:colOff>
      <xdr:row>88</xdr:row>
      <xdr:rowOff>136908</xdr:rowOff>
    </xdr:from>
    <xdr:to>
      <xdr:col>15</xdr:col>
      <xdr:colOff>155488</xdr:colOff>
      <xdr:row>92</xdr:row>
      <xdr:rowOff>36055</xdr:rowOff>
    </xdr:to>
    <xdr:sp macro="" textlink="">
      <xdr:nvSpPr>
        <xdr:cNvPr id="2" name="Text Box 4093">
          <a:extLst>
            <a:ext uri="{FF2B5EF4-FFF2-40B4-BE49-F238E27FC236}">
              <a16:creationId xmlns="" xmlns:a16="http://schemas.microsoft.com/office/drawing/2014/main" id="{00000000-0008-0000-2C00-000002000000}"/>
            </a:ext>
          </a:extLst>
        </xdr:cNvPr>
        <xdr:cNvSpPr txBox="1">
          <a:spLocks noChangeArrowheads="1"/>
        </xdr:cNvSpPr>
      </xdr:nvSpPr>
      <xdr:spPr bwMode="auto">
        <a:xfrm>
          <a:off x="9239423" y="865778"/>
          <a:ext cx="2520000" cy="628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44</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rtl="0"/>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Liquidity injected and absorbed through Central Bank transactions (average monthly inventory, million of dram)</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13</xdr:col>
      <xdr:colOff>64919</xdr:colOff>
      <xdr:row>108</xdr:row>
      <xdr:rowOff>2434</xdr:rowOff>
    </xdr:from>
    <xdr:to>
      <xdr:col>15</xdr:col>
      <xdr:colOff>273324</xdr:colOff>
      <xdr:row>109</xdr:row>
      <xdr:rowOff>165651</xdr:rowOff>
    </xdr:to>
    <xdr:sp macro="" textlink="">
      <xdr:nvSpPr>
        <xdr:cNvPr id="3" name="Text Box 310">
          <a:extLst>
            <a:ext uri="{FF2B5EF4-FFF2-40B4-BE49-F238E27FC236}">
              <a16:creationId xmlns="" xmlns:a16="http://schemas.microsoft.com/office/drawing/2014/main" id="{00000000-0008-0000-2C00-000003000000}"/>
            </a:ext>
            <a:ext uri="{147F2762-F138-4A5C-976F-8EAC2B608ADB}">
              <a16:predDERef xmlns="" xmlns:a16="http://schemas.microsoft.com/office/drawing/2014/main" pred="{00000000-0008-0000-2B00-000003000000}"/>
            </a:ext>
          </a:extLst>
        </xdr:cNvPr>
        <xdr:cNvSpPr txBox="1"/>
      </xdr:nvSpPr>
      <xdr:spPr>
        <a:xfrm>
          <a:off x="10144854" y="4375651"/>
          <a:ext cx="1732405" cy="34543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749027</xdr:colOff>
      <xdr:row>92</xdr:row>
      <xdr:rowOff>54911</xdr:rowOff>
    </xdr:from>
    <xdr:to>
      <xdr:col>15</xdr:col>
      <xdr:colOff>472109</xdr:colOff>
      <xdr:row>106</xdr:row>
      <xdr:rowOff>115957</xdr:rowOff>
    </xdr:to>
    <xdr:graphicFrame macro="">
      <xdr:nvGraphicFramePr>
        <xdr:cNvPr id="4" name="Chart 3">
          <a:extLst>
            <a:ext uri="{FF2B5EF4-FFF2-40B4-BE49-F238E27FC236}">
              <a16:creationId xmlns="" xmlns:a16="http://schemas.microsoft.com/office/drawing/2014/main" id="{00000000-0008-0000-2C00-000004000000}"/>
            </a:ext>
            <a:ext uri="{147F2762-F138-4A5C-976F-8EAC2B608ADB}">
              <a16:predDERef xmlns="" xmlns:a16="http://schemas.microsoft.com/office/drawing/2014/main" pred="{00000000-0008-0000-3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6</xdr:col>
      <xdr:colOff>710045</xdr:colOff>
      <xdr:row>1</xdr:row>
      <xdr:rowOff>34636</xdr:rowOff>
    </xdr:from>
    <xdr:to>
      <xdr:col>10</xdr:col>
      <xdr:colOff>585354</xdr:colOff>
      <xdr:row>4</xdr:row>
      <xdr:rowOff>34636</xdr:rowOff>
    </xdr:to>
    <xdr:sp macro="" textlink="">
      <xdr:nvSpPr>
        <xdr:cNvPr id="2" name="Text Box 4093">
          <a:extLst>
            <a:ext uri="{FF2B5EF4-FFF2-40B4-BE49-F238E27FC236}">
              <a16:creationId xmlns="" xmlns:a16="http://schemas.microsoft.com/office/drawing/2014/main" id="{00000000-0008-0000-2D00-000002000000}"/>
            </a:ext>
          </a:extLst>
        </xdr:cNvPr>
        <xdr:cNvSpPr txBox="1">
          <a:spLocks noChangeArrowheads="1"/>
        </xdr:cNvSpPr>
      </xdr:nvSpPr>
      <xdr:spPr bwMode="auto">
        <a:xfrm>
          <a:off x="5282045" y="242454"/>
          <a:ext cx="2923309"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45</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700" b="1" i="0" baseline="0">
              <a:solidFill>
                <a:srgbClr val="002060"/>
              </a:solidFill>
              <a:effectLst/>
              <a:latin typeface="GHEA Grapalat" panose="02000506050000020003" pitchFamily="50" charset="0"/>
              <a:ea typeface="+mn-ea"/>
              <a:cs typeface="+mn-cs"/>
            </a:rPr>
            <a:t>In the fourth quarter of 2022 the government security yields grew in short- and medium-term segments.</a:t>
          </a:r>
        </a:p>
        <a:p>
          <a:pPr rtl="0" fontAlgn="base"/>
          <a:endParaRPr lang="en-US" sz="700" b="1" i="0" baseline="0">
            <a:effectLst/>
            <a:latin typeface="+mn-lt"/>
            <a:ea typeface="+mn-ea"/>
            <a:cs typeface="+mn-cs"/>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696728</xdr:colOff>
      <xdr:row>3</xdr:row>
      <xdr:rowOff>141691</xdr:rowOff>
    </xdr:from>
    <xdr:to>
      <xdr:col>10</xdr:col>
      <xdr:colOff>626919</xdr:colOff>
      <xdr:row>13</xdr:row>
      <xdr:rowOff>110836</xdr:rowOff>
    </xdr:to>
    <xdr:graphicFrame macro="">
      <xdr:nvGraphicFramePr>
        <xdr:cNvPr id="3" name="Chart 2">
          <a:extLst>
            <a:ext uri="{FF2B5EF4-FFF2-40B4-BE49-F238E27FC236}">
              <a16:creationId xmlns="" xmlns:a16="http://schemas.microsoft.com/office/drawing/2014/main" id="{00000000-0008-0000-2D00-000003000000}"/>
            </a:ext>
            <a:ext uri="{147F2762-F138-4A5C-976F-8EAC2B608ADB}">
              <a16:predDERef xmlns="" xmlns:a16="http://schemas.microsoft.com/office/drawing/2014/main" pre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348395</xdr:colOff>
      <xdr:row>14</xdr:row>
      <xdr:rowOff>12513</xdr:rowOff>
    </xdr:from>
    <xdr:to>
      <xdr:col>10</xdr:col>
      <xdr:colOff>389659</xdr:colOff>
      <xdr:row>15</xdr:row>
      <xdr:rowOff>67702</xdr:rowOff>
    </xdr:to>
    <xdr:sp macro="" textlink="">
      <xdr:nvSpPr>
        <xdr:cNvPr id="4" name="Text Box 313">
          <a:extLst>
            <a:ext uri="{FF2B5EF4-FFF2-40B4-BE49-F238E27FC236}">
              <a16:creationId xmlns="" xmlns:a16="http://schemas.microsoft.com/office/drawing/2014/main" id="{00000000-0008-0000-2D00-000004000000}"/>
            </a:ext>
            <a:ext uri="{147F2762-F138-4A5C-976F-8EAC2B608ADB}">
              <a16:predDERef xmlns="" xmlns:a16="http://schemas.microsoft.com/office/drawing/2014/main" pred="{00000000-0008-0000-2D00-000003000000}"/>
            </a:ext>
          </a:extLst>
        </xdr:cNvPr>
        <xdr:cNvSpPr txBox="1"/>
      </xdr:nvSpPr>
      <xdr:spPr>
        <a:xfrm>
          <a:off x="6444395" y="2921968"/>
          <a:ext cx="1565264" cy="26300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2.xml><?xml version="1.0" encoding="utf-8"?>
<c:userShapes xmlns:c="http://schemas.openxmlformats.org/drawingml/2006/chart">
  <cdr:relSizeAnchor xmlns:cdr="http://schemas.openxmlformats.org/drawingml/2006/chartDrawing">
    <cdr:from>
      <cdr:x>0.11588</cdr:x>
      <cdr:y>0.06405</cdr:y>
    </cdr:from>
    <cdr:to>
      <cdr:x>0.49404</cdr:x>
      <cdr:y>0.15799</cdr:y>
    </cdr:to>
    <cdr:sp macro="" textlink="">
      <cdr:nvSpPr>
        <cdr:cNvPr id="2" name="Text Box 1"/>
        <cdr:cNvSpPr txBox="1"/>
      </cdr:nvSpPr>
      <cdr:spPr>
        <a:xfrm xmlns:a="http://schemas.openxmlformats.org/drawingml/2006/main">
          <a:off x="291993" y="115260"/>
          <a:ext cx="952820" cy="169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0.03285</cdr:y>
    </cdr:from>
    <cdr:to>
      <cdr:x>0.41475</cdr:x>
      <cdr:y>0.10759</cdr:y>
    </cdr:to>
    <cdr:sp macro="" textlink="">
      <cdr:nvSpPr>
        <cdr:cNvPr id="3" name="Text Box 2"/>
        <cdr:cNvSpPr txBox="1"/>
      </cdr:nvSpPr>
      <cdr:spPr>
        <a:xfrm xmlns:a="http://schemas.openxmlformats.org/drawingml/2006/main">
          <a:off x="0" y="59121"/>
          <a:ext cx="1045170" cy="1345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US" sz="600" b="0" i="1">
              <a:solidFill>
                <a:sysClr val="windowText" lastClr="000000"/>
              </a:solidFill>
              <a:latin typeface="GHEA Grapalat" pitchFamily="50" charset="0"/>
            </a:rPr>
            <a:t>Held-to-maturity,</a:t>
          </a:r>
          <a:r>
            <a:rPr lang="hy-AM" sz="600" b="0" i="1">
              <a:solidFill>
                <a:sysClr val="windowText" lastClr="000000"/>
              </a:solidFill>
              <a:latin typeface="GHEA Grapalat" pitchFamily="50" charset="0"/>
            </a:rPr>
            <a:t> </a:t>
          </a:r>
          <a:r>
            <a:rPr lang="en-US" sz="600" b="0" i="1">
              <a:solidFill>
                <a:sysClr val="windowText" lastClr="000000"/>
              </a:solidFill>
              <a:latin typeface="GHEA Grapalat" pitchFamily="50" charset="0"/>
            </a:rPr>
            <a:t>%</a:t>
          </a:r>
        </a:p>
        <a:p xmlns:a="http://schemas.openxmlformats.org/drawingml/2006/main">
          <a:endParaRPr lang="en-US" sz="600" b="0" i="1"/>
        </a:p>
      </cdr:txBody>
    </cdr:sp>
  </cdr:relSizeAnchor>
</c:userShapes>
</file>

<file path=xl/drawings/drawing53.xml><?xml version="1.0" encoding="utf-8"?>
<xdr:wsDr xmlns:xdr="http://schemas.openxmlformats.org/drawingml/2006/spreadsheetDrawing" xmlns:a="http://schemas.openxmlformats.org/drawingml/2006/main">
  <xdr:twoCellAnchor>
    <xdr:from>
      <xdr:col>6</xdr:col>
      <xdr:colOff>19050</xdr:colOff>
      <xdr:row>2</xdr:row>
      <xdr:rowOff>47625</xdr:rowOff>
    </xdr:from>
    <xdr:to>
      <xdr:col>9</xdr:col>
      <xdr:colOff>253050</xdr:colOff>
      <xdr:row>5</xdr:row>
      <xdr:rowOff>28575</xdr:rowOff>
    </xdr:to>
    <xdr:sp macro="" textlink="">
      <xdr:nvSpPr>
        <xdr:cNvPr id="2" name="Text Box 4093">
          <a:extLst>
            <a:ext uri="{FF2B5EF4-FFF2-40B4-BE49-F238E27FC236}">
              <a16:creationId xmlns="" xmlns:a16="http://schemas.microsoft.com/office/drawing/2014/main" id="{00000000-0008-0000-2E00-000002000000}"/>
            </a:ext>
          </a:extLst>
        </xdr:cNvPr>
        <xdr:cNvSpPr txBox="1">
          <a:spLocks noChangeArrowheads="1"/>
        </xdr:cNvSpPr>
      </xdr:nvSpPr>
      <xdr:spPr bwMode="auto">
        <a:xfrm>
          <a:off x="4695825" y="771525"/>
          <a:ext cx="25200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Central Bank refinancing rate and government securities yield dynamics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18097</xdr:colOff>
      <xdr:row>5</xdr:row>
      <xdr:rowOff>160019</xdr:rowOff>
    </xdr:from>
    <xdr:to>
      <xdr:col>9</xdr:col>
      <xdr:colOff>752475</xdr:colOff>
      <xdr:row>17</xdr:row>
      <xdr:rowOff>171450</xdr:rowOff>
    </xdr:to>
    <xdr:graphicFrame macro="">
      <xdr:nvGraphicFramePr>
        <xdr:cNvPr id="3" name="Chart 2">
          <a:extLst>
            <a:ext uri="{FF2B5EF4-FFF2-40B4-BE49-F238E27FC236}">
              <a16:creationId xmlns="" xmlns:a16="http://schemas.microsoft.com/office/drawing/2014/main" id="{00000000-0008-0000-2E00-000003000000}"/>
            </a:ext>
            <a:ext uri="{147F2762-F138-4A5C-976F-8EAC2B608ADB}">
              <a16:predDERef xmlns="" xmlns:a16="http://schemas.microsoft.com/office/drawing/2014/main" pred="{00000000-0008-0000-3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47625</xdr:colOff>
      <xdr:row>18</xdr:row>
      <xdr:rowOff>152400</xdr:rowOff>
    </xdr:from>
    <xdr:to>
      <xdr:col>10</xdr:col>
      <xdr:colOff>47625</xdr:colOff>
      <xdr:row>20</xdr:row>
      <xdr:rowOff>81280</xdr:rowOff>
    </xdr:to>
    <xdr:sp macro="" textlink="">
      <xdr:nvSpPr>
        <xdr:cNvPr id="4" name="Text Box 314">
          <a:extLst>
            <a:ext uri="{FF2B5EF4-FFF2-40B4-BE49-F238E27FC236}">
              <a16:creationId xmlns="" xmlns:a16="http://schemas.microsoft.com/office/drawing/2014/main" id="{00000000-0008-0000-2E00-000004000000}"/>
            </a:ext>
          </a:extLst>
        </xdr:cNvPr>
        <xdr:cNvSpPr txBox="1"/>
      </xdr:nvSpPr>
      <xdr:spPr>
        <a:xfrm>
          <a:off x="6248400" y="3771900"/>
          <a:ext cx="1524000" cy="2908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8</xdr:col>
      <xdr:colOff>622935</xdr:colOff>
      <xdr:row>1</xdr:row>
      <xdr:rowOff>95250</xdr:rowOff>
    </xdr:from>
    <xdr:to>
      <xdr:col>12</xdr:col>
      <xdr:colOff>94935</xdr:colOff>
      <xdr:row>4</xdr:row>
      <xdr:rowOff>28575</xdr:rowOff>
    </xdr:to>
    <xdr:sp macro="" textlink="">
      <xdr:nvSpPr>
        <xdr:cNvPr id="2" name="Text Box 4093">
          <a:extLst>
            <a:ext uri="{FF2B5EF4-FFF2-40B4-BE49-F238E27FC236}">
              <a16:creationId xmlns="" xmlns:a16="http://schemas.microsoft.com/office/drawing/2014/main" id="{00000000-0008-0000-2F00-000002000000}"/>
            </a:ext>
          </a:extLst>
        </xdr:cNvPr>
        <xdr:cNvSpPr txBox="1">
          <a:spLocks noChangeArrowheads="1"/>
        </xdr:cNvSpPr>
      </xdr:nvSpPr>
      <xdr:spPr bwMode="auto">
        <a:xfrm>
          <a:off x="5956935" y="285750"/>
          <a:ext cx="25200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7</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rgbClr val="002060"/>
              </a:solidFill>
              <a:effectLst/>
              <a:latin typeface="GHEA Grapalat" panose="02000506050000020003" pitchFamily="50" charset="0"/>
              <a:ea typeface="+mn-ea"/>
              <a:cs typeface="+mn-cs"/>
            </a:rPr>
            <a:t>In the fourth quarter of 2022 the interest rates of loans continued increasing.</a:t>
          </a:r>
        </a:p>
        <a:p>
          <a:pPr eaLnBrk="1" fontAlgn="auto" latinLnBrk="0" hangingPunct="1"/>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6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6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6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6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6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95250</xdr:colOff>
      <xdr:row>17</xdr:row>
      <xdr:rowOff>43815</xdr:rowOff>
    </xdr:from>
    <xdr:to>
      <xdr:col>12</xdr:col>
      <xdr:colOff>334645</xdr:colOff>
      <xdr:row>18</xdr:row>
      <xdr:rowOff>114300</xdr:rowOff>
    </xdr:to>
    <xdr:sp macro="" textlink="">
      <xdr:nvSpPr>
        <xdr:cNvPr id="3" name="Text Box 314">
          <a:extLst>
            <a:ext uri="{FF2B5EF4-FFF2-40B4-BE49-F238E27FC236}">
              <a16:creationId xmlns="" xmlns:a16="http://schemas.microsoft.com/office/drawing/2014/main" id="{00000000-0008-0000-2F00-000003000000}"/>
            </a:ext>
          </a:extLst>
        </xdr:cNvPr>
        <xdr:cNvSpPr txBox="1"/>
      </xdr:nvSpPr>
      <xdr:spPr>
        <a:xfrm>
          <a:off x="6953250" y="3282315"/>
          <a:ext cx="1763395" cy="26098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739137</xdr:colOff>
      <xdr:row>4</xdr:row>
      <xdr:rowOff>117156</xdr:rowOff>
    </xdr:from>
    <xdr:to>
      <xdr:col>12</xdr:col>
      <xdr:colOff>447674</xdr:colOff>
      <xdr:row>16</xdr:row>
      <xdr:rowOff>95250</xdr:rowOff>
    </xdr:to>
    <xdr:graphicFrame macro="">
      <xdr:nvGraphicFramePr>
        <xdr:cNvPr id="4" name="Chart 3">
          <a:extLst>
            <a:ext uri="{FF2B5EF4-FFF2-40B4-BE49-F238E27FC236}">
              <a16:creationId xmlns="" xmlns:a16="http://schemas.microsoft.com/office/drawing/2014/main" id="{00000000-0008-0000-2F00-000004000000}"/>
            </a:ext>
            <a:ext uri="{147F2762-F138-4A5C-976F-8EAC2B608ADB}">
              <a16:predDERef xmlns="" xmlns:a16="http://schemas.microsoft.com/office/drawing/2014/main" pred="{00000000-0008-0000-3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4</xdr:col>
      <xdr:colOff>647700</xdr:colOff>
      <xdr:row>1</xdr:row>
      <xdr:rowOff>133351</xdr:rowOff>
    </xdr:from>
    <xdr:to>
      <xdr:col>8</xdr:col>
      <xdr:colOff>601980</xdr:colOff>
      <xdr:row>3</xdr:row>
      <xdr:rowOff>114300</xdr:rowOff>
    </xdr:to>
    <xdr:sp macro="" textlink="">
      <xdr:nvSpPr>
        <xdr:cNvPr id="2" name="Text Box 4093">
          <a:extLst>
            <a:ext uri="{FF2B5EF4-FFF2-40B4-BE49-F238E27FC236}">
              <a16:creationId xmlns="" xmlns:a16="http://schemas.microsoft.com/office/drawing/2014/main" id="{00000000-0008-0000-3000-000002000000}"/>
            </a:ext>
          </a:extLst>
        </xdr:cNvPr>
        <xdr:cNvSpPr txBox="1">
          <a:spLocks noChangeArrowheads="1"/>
        </xdr:cNvSpPr>
      </xdr:nvSpPr>
      <xdr:spPr bwMode="auto">
        <a:xfrm>
          <a:off x="3695700" y="342901"/>
          <a:ext cx="300228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8</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rtl="0" fontAlgn="base"/>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behavior of the 12-month growth of</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loans provided by banks</a:t>
          </a: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647699</xdr:colOff>
      <xdr:row>3</xdr:row>
      <xdr:rowOff>118109</xdr:rowOff>
    </xdr:from>
    <xdr:to>
      <xdr:col>8</xdr:col>
      <xdr:colOff>752475</xdr:colOff>
      <xdr:row>13</xdr:row>
      <xdr:rowOff>200025</xdr:rowOff>
    </xdr:to>
    <xdr:graphicFrame macro="">
      <xdr:nvGraphicFramePr>
        <xdr:cNvPr id="3" name="Chart 2">
          <a:extLst>
            <a:ext uri="{FF2B5EF4-FFF2-40B4-BE49-F238E27FC236}">
              <a16:creationId xmlns="" xmlns:a16="http://schemas.microsoft.com/office/drawing/2014/main" id="{00000000-0008-0000-3000-000003000000}"/>
            </a:ext>
            <a:ext uri="{147F2762-F138-4A5C-976F-8EAC2B608ADB}">
              <a16:predDERef xmlns="" xmlns:a16="http://schemas.microsoft.com/office/drawing/2014/main" pred="{00000000-0008-0000-3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662940</xdr:colOff>
      <xdr:row>14</xdr:row>
      <xdr:rowOff>148590</xdr:rowOff>
    </xdr:from>
    <xdr:to>
      <xdr:col>8</xdr:col>
      <xdr:colOff>647700</xdr:colOff>
      <xdr:row>16</xdr:row>
      <xdr:rowOff>48895</xdr:rowOff>
    </xdr:to>
    <xdr:sp macro="" textlink="">
      <xdr:nvSpPr>
        <xdr:cNvPr id="4" name="Text Box 314">
          <a:extLst>
            <a:ext uri="{FF2B5EF4-FFF2-40B4-BE49-F238E27FC236}">
              <a16:creationId xmlns="" xmlns:a16="http://schemas.microsoft.com/office/drawing/2014/main" id="{00000000-0008-0000-3000-000004000000}"/>
            </a:ext>
          </a:extLst>
        </xdr:cNvPr>
        <xdr:cNvSpPr txBox="1"/>
      </xdr:nvSpPr>
      <xdr:spPr>
        <a:xfrm>
          <a:off x="5234940" y="3148965"/>
          <a:ext cx="1508760"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685799</xdr:colOff>
      <xdr:row>1</xdr:row>
      <xdr:rowOff>38100</xdr:rowOff>
    </xdr:from>
    <xdr:to>
      <xdr:col>9</xdr:col>
      <xdr:colOff>512618</xdr:colOff>
      <xdr:row>3</xdr:row>
      <xdr:rowOff>164522</xdr:rowOff>
    </xdr:to>
    <xdr:sp macro="" textlink="">
      <xdr:nvSpPr>
        <xdr:cNvPr id="2" name="Text Box 4093">
          <a:extLst>
            <a:ext uri="{FF2B5EF4-FFF2-40B4-BE49-F238E27FC236}">
              <a16:creationId xmlns="" xmlns:a16="http://schemas.microsoft.com/office/drawing/2014/main" id="{00000000-0008-0000-3100-000002000000}"/>
            </a:ext>
          </a:extLst>
        </xdr:cNvPr>
        <xdr:cNvSpPr txBox="1">
          <a:spLocks noChangeArrowheads="1"/>
        </xdr:cNvSpPr>
      </xdr:nvSpPr>
      <xdr:spPr bwMode="auto">
        <a:xfrm>
          <a:off x="4660322" y="245918"/>
          <a:ext cx="2874819" cy="542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49</a:t>
          </a: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rtl="0" fontAlgn="base"/>
          <a:r>
            <a:rPr lang="en-US" sz="700" b="1" i="0" baseline="0">
              <a:solidFill>
                <a:srgbClr val="002060"/>
              </a:solidFill>
              <a:effectLst/>
              <a:latin typeface="GHEA Grapalat" panose="02000506050000020003" pitchFamily="50" charset="0"/>
              <a:ea typeface="+mn-ea"/>
              <a:cs typeface="+mn-cs"/>
            </a:rPr>
            <a:t>The behavior of currency exchange rates against the Armenian dram in 2022</a:t>
          </a:r>
          <a:endParaRPr lang="hy-AM" sz="700" b="1" i="0" baseline="0">
            <a:solidFill>
              <a:srgbClr val="002060"/>
            </a:solidFill>
            <a:effectLst/>
            <a:latin typeface="GHEA Grapalat" panose="02000506050000020003" pitchFamily="50" charset="0"/>
            <a:ea typeface="+mn-ea"/>
            <a:cs typeface="+mn-cs"/>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9522</xdr:colOff>
      <xdr:row>3</xdr:row>
      <xdr:rowOff>152399</xdr:rowOff>
    </xdr:from>
    <xdr:to>
      <xdr:col>10</xdr:col>
      <xdr:colOff>0</xdr:colOff>
      <xdr:row>13</xdr:row>
      <xdr:rowOff>95250</xdr:rowOff>
    </xdr:to>
    <xdr:graphicFrame macro="">
      <xdr:nvGraphicFramePr>
        <xdr:cNvPr id="3" name="Chart 2">
          <a:extLst>
            <a:ext uri="{FF2B5EF4-FFF2-40B4-BE49-F238E27FC236}">
              <a16:creationId xmlns="" xmlns:a16="http://schemas.microsoft.com/office/drawing/2014/main" id="{00000000-0008-0000-3100-000003000000}"/>
            </a:ext>
            <a:ext uri="{147F2762-F138-4A5C-976F-8EAC2B608ADB}">
              <a16:predDERef xmlns="" xmlns:a16="http://schemas.microsoft.com/office/drawing/2014/main" pre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671079</xdr:colOff>
      <xdr:row>14</xdr:row>
      <xdr:rowOff>4330</xdr:rowOff>
    </xdr:from>
    <xdr:to>
      <xdr:col>10</xdr:col>
      <xdr:colOff>34636</xdr:colOff>
      <xdr:row>15</xdr:row>
      <xdr:rowOff>57035</xdr:rowOff>
    </xdr:to>
    <xdr:sp macro="" textlink="">
      <xdr:nvSpPr>
        <xdr:cNvPr id="4" name="Text Box 310">
          <a:extLst>
            <a:ext uri="{FF2B5EF4-FFF2-40B4-BE49-F238E27FC236}">
              <a16:creationId xmlns="" xmlns:a16="http://schemas.microsoft.com/office/drawing/2014/main" id="{00000000-0008-0000-3100-000004000000}"/>
            </a:ext>
            <a:ext uri="{147F2762-F138-4A5C-976F-8EAC2B608ADB}">
              <a16:predDERef xmlns="" xmlns:a16="http://schemas.microsoft.com/office/drawing/2014/main" pred="{00000000-0008-0000-2B00-000003000000}"/>
            </a:ext>
          </a:extLst>
        </xdr:cNvPr>
        <xdr:cNvSpPr txBox="1"/>
      </xdr:nvSpPr>
      <xdr:spPr>
        <a:xfrm>
          <a:off x="6169602" y="2913785"/>
          <a:ext cx="1649557" cy="26052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67213</xdr:colOff>
      <xdr:row>18</xdr:row>
      <xdr:rowOff>10996</xdr:rowOff>
    </xdr:from>
    <xdr:to>
      <xdr:col>8</xdr:col>
      <xdr:colOff>283943</xdr:colOff>
      <xdr:row>20</xdr:row>
      <xdr:rowOff>1471</xdr:rowOff>
    </xdr:to>
    <xdr:sp macro="" textlink="">
      <xdr:nvSpPr>
        <xdr:cNvPr id="2" name="Text Box 3994">
          <a:extLst>
            <a:ext uri="{FF2B5EF4-FFF2-40B4-BE49-F238E27FC236}">
              <a16:creationId xmlns="" xmlns:a16="http://schemas.microsoft.com/office/drawing/2014/main" id="{00000000-0008-0000-0600-000002000000}"/>
            </a:ext>
          </a:extLst>
        </xdr:cNvPr>
        <xdr:cNvSpPr txBox="1">
          <a:spLocks noChangeArrowheads="1"/>
        </xdr:cNvSpPr>
      </xdr:nvSpPr>
      <xdr:spPr bwMode="auto">
        <a:xfrm>
          <a:off x="3899194" y="406650"/>
          <a:ext cx="2502730" cy="415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in trade partner countries (%)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158994</xdr:colOff>
      <xdr:row>20</xdr:row>
      <xdr:rowOff>27843</xdr:rowOff>
    </xdr:from>
    <xdr:to>
      <xdr:col>8</xdr:col>
      <xdr:colOff>392994</xdr:colOff>
      <xdr:row>31</xdr:row>
      <xdr:rowOff>21982</xdr:rowOff>
    </xdr:to>
    <xdr:graphicFrame macro="">
      <xdr:nvGraphicFramePr>
        <xdr:cNvPr id="3" name="Chart 2">
          <a:extLst>
            <a:ext uri="{FF2B5EF4-FFF2-40B4-BE49-F238E27FC236}">
              <a16:creationId xmlns="" xmlns:a16="http://schemas.microsoft.com/office/drawing/2014/main" id="{00000000-0008-0000-0600-000003000000}"/>
            </a:ext>
            <a:ext uri="{147F2762-F138-4A5C-976F-8EAC2B608ADB}">
              <a16:predDERef xmlns="" xmlns:a16="http://schemas.microsoft.com/office/drawing/2014/main" pre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90464</xdr:colOff>
      <xdr:row>31</xdr:row>
      <xdr:rowOff>130131</xdr:rowOff>
    </xdr:from>
    <xdr:to>
      <xdr:col>8</xdr:col>
      <xdr:colOff>366054</xdr:colOff>
      <xdr:row>33</xdr:row>
      <xdr:rowOff>114355</xdr:rowOff>
    </xdr:to>
    <xdr:sp macro="" textlink="">
      <xdr:nvSpPr>
        <xdr:cNvPr id="4" name="Text Box 25">
          <a:extLst>
            <a:ext uri="{FF2B5EF4-FFF2-40B4-BE49-F238E27FC236}">
              <a16:creationId xmlns="" xmlns:a16="http://schemas.microsoft.com/office/drawing/2014/main" id="{00000000-0008-0000-0600-000004000000}"/>
            </a:ext>
          </a:extLst>
        </xdr:cNvPr>
        <xdr:cNvSpPr txBox="1"/>
      </xdr:nvSpPr>
      <xdr:spPr>
        <a:xfrm>
          <a:off x="3922445" y="3258727"/>
          <a:ext cx="2561590" cy="40918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Bureau of Labor Statistics, Eurostat, Rosstat, 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190498</xdr:colOff>
      <xdr:row>1</xdr:row>
      <xdr:rowOff>5256</xdr:rowOff>
    </xdr:from>
    <xdr:to>
      <xdr:col>8</xdr:col>
      <xdr:colOff>424498</xdr:colOff>
      <xdr:row>2</xdr:row>
      <xdr:rowOff>168168</xdr:rowOff>
    </xdr:to>
    <xdr:sp macro="" textlink="">
      <xdr:nvSpPr>
        <xdr:cNvPr id="2" name="Text Box 3903">
          <a:extLst>
            <a:ext uri="{FF2B5EF4-FFF2-40B4-BE49-F238E27FC236}">
              <a16:creationId xmlns="" xmlns:a16="http://schemas.microsoft.com/office/drawing/2014/main" id="{00000000-0008-0000-0700-000002000000}"/>
            </a:ext>
          </a:extLst>
        </xdr:cNvPr>
        <xdr:cNvSpPr txBox="1">
          <a:spLocks noChangeArrowheads="1"/>
        </xdr:cNvSpPr>
      </xdr:nvSpPr>
      <xdr:spPr bwMode="auto">
        <a:xfrm>
          <a:off x="3924298" y="188136"/>
          <a:ext cx="2474280" cy="34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copper price scenario</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98454</xdr:colOff>
      <xdr:row>3</xdr:row>
      <xdr:rowOff>34259</xdr:rowOff>
    </xdr:from>
    <xdr:to>
      <xdr:col>8</xdr:col>
      <xdr:colOff>332454</xdr:colOff>
      <xdr:row>16</xdr:row>
      <xdr:rowOff>95650</xdr:rowOff>
    </xdr:to>
    <xdr:graphicFrame macro="">
      <xdr:nvGraphicFramePr>
        <xdr:cNvPr id="3" name="Chart 2">
          <a:extLst>
            <a:ext uri="{FF2B5EF4-FFF2-40B4-BE49-F238E27FC236}">
              <a16:creationId xmlns="" xmlns:a16="http://schemas.microsoft.com/office/drawing/2014/main" id="{00000000-0008-0000-0700-000003000000}"/>
            </a:ext>
            <a:ext uri="{147F2762-F138-4A5C-976F-8EAC2B608ADB}">
              <a16:predDERef xmlns="" xmlns:a16="http://schemas.microsoft.com/office/drawing/2014/main" pre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670406</xdr:colOff>
      <xdr:row>16</xdr:row>
      <xdr:rowOff>165426</xdr:rowOff>
    </xdr:from>
    <xdr:to>
      <xdr:col>8</xdr:col>
      <xdr:colOff>133113</xdr:colOff>
      <xdr:row>18</xdr:row>
      <xdr:rowOff>112644</xdr:rowOff>
    </xdr:to>
    <xdr:sp macro="" textlink="">
      <xdr:nvSpPr>
        <xdr:cNvPr id="4" name="Text Box 3869">
          <a:extLst>
            <a:ext uri="{FF2B5EF4-FFF2-40B4-BE49-F238E27FC236}">
              <a16:creationId xmlns="" xmlns:a16="http://schemas.microsoft.com/office/drawing/2014/main" id="{00000000-0008-0000-0700-000004000000}"/>
            </a:ext>
          </a:extLst>
        </xdr:cNvPr>
        <xdr:cNvSpPr txBox="1"/>
      </xdr:nvSpPr>
      <xdr:spPr>
        <a:xfrm>
          <a:off x="4404206" y="3091506"/>
          <a:ext cx="1702987" cy="31297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Central Bank of Armenia scenario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704851</xdr:colOff>
      <xdr:row>1</xdr:row>
      <xdr:rowOff>1</xdr:rowOff>
    </xdr:from>
    <xdr:to>
      <xdr:col>9</xdr:col>
      <xdr:colOff>176851</xdr:colOff>
      <xdr:row>3</xdr:row>
      <xdr:rowOff>38101</xdr:rowOff>
    </xdr:to>
    <xdr:sp macro="" textlink="">
      <xdr:nvSpPr>
        <xdr:cNvPr id="2" name="Text Box 66">
          <a:extLst>
            <a:ext uri="{FF2B5EF4-FFF2-40B4-BE49-F238E27FC236}">
              <a16:creationId xmlns="" xmlns:a16="http://schemas.microsoft.com/office/drawing/2014/main" id="{00000000-0008-0000-0800-000002000000}"/>
            </a:ext>
          </a:extLst>
        </xdr:cNvPr>
        <xdr:cNvSpPr txBox="1">
          <a:spLocks noChangeArrowheads="1"/>
        </xdr:cNvSpPr>
      </xdr:nvSpPr>
      <xdr:spPr bwMode="auto">
        <a:xfrm>
          <a:off x="4619626" y="180976"/>
          <a:ext cx="2520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oil price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62864</xdr:colOff>
      <xdr:row>3</xdr:row>
      <xdr:rowOff>60324</xdr:rowOff>
    </xdr:from>
    <xdr:to>
      <xdr:col>9</xdr:col>
      <xdr:colOff>296864</xdr:colOff>
      <xdr:row>15</xdr:row>
      <xdr:rowOff>74295</xdr:rowOff>
    </xdr:to>
    <xdr:graphicFrame macro="">
      <xdr:nvGraphicFramePr>
        <xdr:cNvPr id="3" name="Chart 2">
          <a:extLst>
            <a:ext uri="{FF2B5EF4-FFF2-40B4-BE49-F238E27FC236}">
              <a16:creationId xmlns="" xmlns:a16="http://schemas.microsoft.com/office/drawing/2014/main" id="{00000000-0008-0000-0800-000003000000}"/>
            </a:ext>
            <a:ext uri="{147F2762-F138-4A5C-976F-8EAC2B608ADB}">
              <a16:predDERef xmlns="" xmlns:a16="http://schemas.microsoft.com/office/drawing/2014/main" pre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15</xdr:row>
      <xdr:rowOff>71755</xdr:rowOff>
    </xdr:from>
    <xdr:to>
      <xdr:col>9</xdr:col>
      <xdr:colOff>331470</xdr:colOff>
      <xdr:row>17</xdr:row>
      <xdr:rowOff>123825</xdr:rowOff>
    </xdr:to>
    <xdr:sp macro="" textlink="">
      <xdr:nvSpPr>
        <xdr:cNvPr id="4" name="Text Box 3867">
          <a:extLst>
            <a:ext uri="{FF2B5EF4-FFF2-40B4-BE49-F238E27FC236}">
              <a16:creationId xmlns="" xmlns:a16="http://schemas.microsoft.com/office/drawing/2014/main" id="{00000000-0008-0000-0800-000004000000}"/>
            </a:ext>
          </a:extLst>
        </xdr:cNvPr>
        <xdr:cNvSpPr txBox="1"/>
      </xdr:nvSpPr>
      <xdr:spPr>
        <a:xfrm>
          <a:off x="5436870" y="2814955"/>
          <a:ext cx="1615440" cy="4178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66259</xdr:colOff>
      <xdr:row>1</xdr:row>
      <xdr:rowOff>128382</xdr:rowOff>
    </xdr:from>
    <xdr:to>
      <xdr:col>9</xdr:col>
      <xdr:colOff>300259</xdr:colOff>
      <xdr:row>3</xdr:row>
      <xdr:rowOff>185531</xdr:rowOff>
    </xdr:to>
    <xdr:sp macro="" textlink="">
      <xdr:nvSpPr>
        <xdr:cNvPr id="2" name="Text Box 9">
          <a:extLst>
            <a:ext uri="{FF2B5EF4-FFF2-40B4-BE49-F238E27FC236}">
              <a16:creationId xmlns="" xmlns:a16="http://schemas.microsoft.com/office/drawing/2014/main" id="{00000000-0008-0000-0900-000002000000}"/>
            </a:ext>
          </a:extLst>
        </xdr:cNvPr>
        <xdr:cNvSpPr txBox="1">
          <a:spLocks noChangeArrowheads="1"/>
        </xdr:cNvSpPr>
      </xdr:nvSpPr>
      <xdr:spPr bwMode="auto">
        <a:xfrm>
          <a:off x="4546819" y="311262"/>
          <a:ext cx="2474280" cy="422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food price scenario</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147013</xdr:colOff>
      <xdr:row>3</xdr:row>
      <xdr:rowOff>121698</xdr:rowOff>
    </xdr:from>
    <xdr:to>
      <xdr:col>9</xdr:col>
      <xdr:colOff>381013</xdr:colOff>
      <xdr:row>14</xdr:row>
      <xdr:rowOff>198367</xdr:rowOff>
    </xdr:to>
    <xdr:graphicFrame macro="">
      <xdr:nvGraphicFramePr>
        <xdr:cNvPr id="3" name="Chart 2">
          <a:extLst>
            <a:ext uri="{FF2B5EF4-FFF2-40B4-BE49-F238E27FC236}">
              <a16:creationId xmlns="" xmlns:a16="http://schemas.microsoft.com/office/drawing/2014/main" id="{00000000-0008-0000-0900-000003000000}"/>
            </a:ext>
            <a:ext uri="{147F2762-F138-4A5C-976F-8EAC2B608ADB}">
              <a16:predDERef xmlns=""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125894</xdr:colOff>
      <xdr:row>14</xdr:row>
      <xdr:rowOff>146216</xdr:rowOff>
    </xdr:from>
    <xdr:to>
      <xdr:col>9</xdr:col>
      <xdr:colOff>458469</xdr:colOff>
      <xdr:row>16</xdr:row>
      <xdr:rowOff>120182</xdr:rowOff>
    </xdr:to>
    <xdr:sp macro="" textlink="">
      <xdr:nvSpPr>
        <xdr:cNvPr id="4" name="Text Box 3866">
          <a:extLst>
            <a:ext uri="{FF2B5EF4-FFF2-40B4-BE49-F238E27FC236}">
              <a16:creationId xmlns="" xmlns:a16="http://schemas.microsoft.com/office/drawing/2014/main" id="{00000000-0008-0000-0900-000004000000}"/>
            </a:ext>
          </a:extLst>
        </xdr:cNvPr>
        <xdr:cNvSpPr txBox="1"/>
      </xdr:nvSpPr>
      <xdr:spPr>
        <a:xfrm>
          <a:off x="5353214" y="2706536"/>
          <a:ext cx="1826095" cy="33972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FAO, 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grafs%202022%20Q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usanna.kartashyan\AppData\Local\Microsoft\Windows\INetCache\Content.Outlook\ZUESKBOT\Macrotable%20arm%202023Q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Ցանկ"/>
      <sheetName val="Գրաֆիկ 1"/>
      <sheetName val="Գրաֆիկ 2"/>
      <sheetName val="Գրաֆիկ 3"/>
      <sheetName val="Գրաֆիկ 4"/>
      <sheetName val="Գրաֆիկ 5"/>
      <sheetName val="Գրաֆիկ 6"/>
      <sheetName val="Գրաֆիկ 7"/>
      <sheetName val="Գրաֆիկ 8"/>
      <sheetName val="Գրաֆիկ 9"/>
      <sheetName val="Գրաֆիկ 10"/>
      <sheetName val="Գրաֆիկ 11"/>
      <sheetName val="Գրաֆիկ 12"/>
      <sheetName val="Գրաֆիկ 13"/>
      <sheetName val="Գրաֆիկ 14"/>
      <sheetName val="Գրաֆիկ 16"/>
      <sheetName val="Գրաֆիկ 15"/>
      <sheetName val="Գրաֆիկ 17"/>
      <sheetName val="Գրաֆիկ 18"/>
      <sheetName val="Գրաֆիկ 19"/>
      <sheetName val="Գրաֆիկ 20"/>
      <sheetName val="Գրաֆիկ 21"/>
      <sheetName val="Գրաֆիկ 22"/>
      <sheetName val="Գրաֆիկ 23"/>
      <sheetName val="Գրաֆիկ 24"/>
      <sheetName val="Գրաֆիկ 25"/>
      <sheetName val="Գրաֆիկ 26"/>
      <sheetName val="Գրաֆիկ 27"/>
      <sheetName val="Գրաֆիկ 28"/>
      <sheetName val="Գրաֆիկ 29"/>
      <sheetName val="Գրաֆիկ 30"/>
      <sheetName val="Գրաֆիկ 31"/>
      <sheetName val="Գրաֆիկ 32"/>
      <sheetName val="Գրաֆիկ 33"/>
      <sheetName val="Գրաֆիկ 34"/>
      <sheetName val="Գրաֆիկ 35"/>
      <sheetName val="Գրաֆիկ 36"/>
      <sheetName val="Գրաֆիկ 37"/>
      <sheetName val="Գրաֆիկ 38"/>
      <sheetName val="Գրաֆիկ 39"/>
      <sheetName val="Գրաֆիկ 40"/>
      <sheetName val="Գրաֆիկ 41"/>
      <sheetName val="Գրաֆիկ 42"/>
      <sheetName val="Box1_GSP"/>
      <sheetName val="Աղյուսակ 1"/>
      <sheetName val="Աղյուսակ 2"/>
      <sheetName val="Աղյուսակ 3"/>
      <sheetName val="Աղյուսակ 4"/>
      <sheetName val="Աղյուսակ 5"/>
      <sheetName val="Մակրո ցուցանի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D1" t="str">
            <v>Բորսայական վարկերի %</v>
          </cell>
        </row>
        <row r="2">
          <cell r="A2">
            <v>42746</v>
          </cell>
          <cell r="D2">
            <v>0</v>
          </cell>
        </row>
        <row r="3">
          <cell r="A3">
            <v>42753</v>
          </cell>
          <cell r="D3">
            <v>0</v>
          </cell>
        </row>
        <row r="4">
          <cell r="A4">
            <v>42760</v>
          </cell>
          <cell r="D4">
            <v>0</v>
          </cell>
        </row>
        <row r="5">
          <cell r="A5">
            <v>42767</v>
          </cell>
          <cell r="D5">
            <v>0</v>
          </cell>
        </row>
        <row r="6">
          <cell r="A6">
            <v>42774</v>
          </cell>
          <cell r="D6">
            <v>0</v>
          </cell>
        </row>
        <row r="7">
          <cell r="A7">
            <v>42781</v>
          </cell>
          <cell r="D7">
            <v>0</v>
          </cell>
        </row>
        <row r="8">
          <cell r="A8">
            <v>42788</v>
          </cell>
          <cell r="D8">
            <v>0</v>
          </cell>
        </row>
        <row r="9">
          <cell r="A9">
            <v>42795</v>
          </cell>
          <cell r="D9">
            <v>0</v>
          </cell>
        </row>
        <row r="10">
          <cell r="A10">
            <v>42803</v>
          </cell>
          <cell r="D10">
            <v>0</v>
          </cell>
        </row>
        <row r="11">
          <cell r="A11">
            <v>42809</v>
          </cell>
          <cell r="D11">
            <v>0</v>
          </cell>
        </row>
        <row r="12">
          <cell r="A12">
            <v>42816</v>
          </cell>
          <cell r="D12">
            <v>0</v>
          </cell>
        </row>
        <row r="13">
          <cell r="A13">
            <v>42823</v>
          </cell>
          <cell r="D13">
            <v>0</v>
          </cell>
        </row>
        <row r="14">
          <cell r="A14">
            <v>42830</v>
          </cell>
          <cell r="D14">
            <v>0</v>
          </cell>
        </row>
        <row r="15">
          <cell r="A15">
            <v>42837</v>
          </cell>
          <cell r="D15">
            <v>0</v>
          </cell>
        </row>
        <row r="16">
          <cell r="A16">
            <v>42844</v>
          </cell>
          <cell r="D16">
            <v>0</v>
          </cell>
        </row>
        <row r="17">
          <cell r="A17">
            <v>42851</v>
          </cell>
          <cell r="D17">
            <v>0</v>
          </cell>
        </row>
        <row r="18">
          <cell r="A18">
            <v>42858</v>
          </cell>
          <cell r="D18">
            <v>0</v>
          </cell>
        </row>
        <row r="19">
          <cell r="A19">
            <v>42865</v>
          </cell>
          <cell r="D19">
            <v>0</v>
          </cell>
        </row>
        <row r="20">
          <cell r="A20">
            <v>42872</v>
          </cell>
          <cell r="D20">
            <v>0</v>
          </cell>
        </row>
        <row r="21">
          <cell r="A21">
            <v>42879</v>
          </cell>
          <cell r="D21">
            <v>0</v>
          </cell>
        </row>
        <row r="22">
          <cell r="A22">
            <v>42886</v>
          </cell>
          <cell r="D22">
            <v>0</v>
          </cell>
        </row>
        <row r="23">
          <cell r="A23">
            <v>42893</v>
          </cell>
          <cell r="D23">
            <v>0</v>
          </cell>
        </row>
        <row r="24">
          <cell r="A24">
            <v>42900</v>
          </cell>
          <cell r="D24">
            <v>0</v>
          </cell>
        </row>
        <row r="25">
          <cell r="A25">
            <v>42907</v>
          </cell>
          <cell r="D25">
            <v>0</v>
          </cell>
        </row>
        <row r="26">
          <cell r="A26">
            <v>42914</v>
          </cell>
          <cell r="D26">
            <v>0</v>
          </cell>
        </row>
        <row r="27">
          <cell r="A27">
            <v>42921</v>
          </cell>
          <cell r="D27">
            <v>0</v>
          </cell>
        </row>
        <row r="28">
          <cell r="A28">
            <v>42928</v>
          </cell>
          <cell r="D28">
            <v>0</v>
          </cell>
        </row>
        <row r="29">
          <cell r="A29">
            <v>42935</v>
          </cell>
          <cell r="D29">
            <v>0</v>
          </cell>
        </row>
        <row r="30">
          <cell r="A30">
            <v>42942</v>
          </cell>
          <cell r="D30">
            <v>0</v>
          </cell>
        </row>
        <row r="31">
          <cell r="A31">
            <v>42949</v>
          </cell>
          <cell r="D31">
            <v>0</v>
          </cell>
        </row>
        <row r="32">
          <cell r="A32">
            <v>42956</v>
          </cell>
          <cell r="D32">
            <v>0</v>
          </cell>
        </row>
        <row r="33">
          <cell r="A33">
            <v>42963</v>
          </cell>
          <cell r="D33">
            <v>0</v>
          </cell>
        </row>
        <row r="34">
          <cell r="A34">
            <v>42970</v>
          </cell>
          <cell r="D34">
            <v>0</v>
          </cell>
        </row>
        <row r="35">
          <cell r="A35">
            <v>42977</v>
          </cell>
          <cell r="D35">
            <v>0</v>
          </cell>
        </row>
        <row r="36">
          <cell r="A36">
            <v>42984</v>
          </cell>
          <cell r="D36">
            <v>0</v>
          </cell>
        </row>
        <row r="37">
          <cell r="A37">
            <v>42991</v>
          </cell>
          <cell r="D37">
            <v>0</v>
          </cell>
        </row>
        <row r="38">
          <cell r="A38">
            <v>42998</v>
          </cell>
          <cell r="D38">
            <v>0</v>
          </cell>
        </row>
        <row r="39">
          <cell r="A39">
            <v>43005</v>
          </cell>
          <cell r="D39">
            <v>0</v>
          </cell>
        </row>
        <row r="40">
          <cell r="A40">
            <v>43012</v>
          </cell>
          <cell r="D40">
            <v>0</v>
          </cell>
        </row>
        <row r="41">
          <cell r="A41">
            <v>43019</v>
          </cell>
          <cell r="D41">
            <v>0</v>
          </cell>
        </row>
        <row r="42">
          <cell r="A42">
            <v>43026</v>
          </cell>
          <cell r="D42">
            <v>0</v>
          </cell>
        </row>
        <row r="43">
          <cell r="A43">
            <v>43033</v>
          </cell>
          <cell r="D43">
            <v>0</v>
          </cell>
        </row>
        <row r="44">
          <cell r="A44">
            <v>43040</v>
          </cell>
          <cell r="D44">
            <v>0</v>
          </cell>
        </row>
        <row r="45">
          <cell r="A45">
            <v>43047</v>
          </cell>
          <cell r="D45">
            <v>0</v>
          </cell>
        </row>
        <row r="46">
          <cell r="A46">
            <v>43054</v>
          </cell>
          <cell r="D46">
            <v>0</v>
          </cell>
        </row>
        <row r="47">
          <cell r="A47">
            <v>43061</v>
          </cell>
          <cell r="D47">
            <v>0</v>
          </cell>
        </row>
        <row r="48">
          <cell r="A48">
            <v>43068</v>
          </cell>
          <cell r="D48">
            <v>0</v>
          </cell>
        </row>
        <row r="49">
          <cell r="A49">
            <v>43075</v>
          </cell>
          <cell r="D49">
            <v>0</v>
          </cell>
        </row>
        <row r="50">
          <cell r="A50">
            <v>43082</v>
          </cell>
          <cell r="D50">
            <v>0</v>
          </cell>
        </row>
        <row r="51">
          <cell r="A51">
            <v>43089</v>
          </cell>
          <cell r="D51">
            <v>0</v>
          </cell>
        </row>
        <row r="52">
          <cell r="A52">
            <v>43096</v>
          </cell>
          <cell r="D52">
            <v>0</v>
          </cell>
        </row>
        <row r="53">
          <cell r="A53">
            <v>43110</v>
          </cell>
          <cell r="D53">
            <v>0</v>
          </cell>
        </row>
        <row r="54">
          <cell r="A54">
            <v>43117</v>
          </cell>
          <cell r="D54">
            <v>0</v>
          </cell>
        </row>
        <row r="55">
          <cell r="A55">
            <v>43124</v>
          </cell>
          <cell r="D55">
            <v>0</v>
          </cell>
        </row>
        <row r="56">
          <cell r="A56">
            <v>43131</v>
          </cell>
          <cell r="D56">
            <v>0</v>
          </cell>
        </row>
        <row r="57">
          <cell r="A57">
            <v>43138</v>
          </cell>
          <cell r="D57">
            <v>0</v>
          </cell>
        </row>
        <row r="58">
          <cell r="A58">
            <v>43145</v>
          </cell>
          <cell r="D58">
            <v>0</v>
          </cell>
        </row>
        <row r="59">
          <cell r="A59">
            <v>43152</v>
          </cell>
          <cell r="D59">
            <v>0</v>
          </cell>
        </row>
        <row r="60">
          <cell r="A60">
            <v>43159</v>
          </cell>
          <cell r="D60">
            <v>0</v>
          </cell>
        </row>
        <row r="61">
          <cell r="A61">
            <v>43166</v>
          </cell>
          <cell r="D61">
            <v>0</v>
          </cell>
        </row>
        <row r="62">
          <cell r="A62">
            <v>43173</v>
          </cell>
          <cell r="D62">
            <v>0</v>
          </cell>
        </row>
        <row r="63">
          <cell r="A63">
            <v>43180</v>
          </cell>
          <cell r="D63">
            <v>0</v>
          </cell>
        </row>
        <row r="64">
          <cell r="A64">
            <v>43187</v>
          </cell>
          <cell r="D64">
            <v>0</v>
          </cell>
        </row>
        <row r="65">
          <cell r="A65">
            <v>43194</v>
          </cell>
          <cell r="D65">
            <v>0</v>
          </cell>
        </row>
        <row r="66">
          <cell r="A66">
            <v>43201</v>
          </cell>
          <cell r="D66">
            <v>0</v>
          </cell>
        </row>
        <row r="67">
          <cell r="A67">
            <v>43208</v>
          </cell>
          <cell r="D67">
            <v>0</v>
          </cell>
        </row>
        <row r="68">
          <cell r="A68">
            <v>43215</v>
          </cell>
          <cell r="D68">
            <v>0</v>
          </cell>
        </row>
        <row r="69">
          <cell r="A69">
            <v>43222</v>
          </cell>
          <cell r="D69">
            <v>0</v>
          </cell>
        </row>
        <row r="70">
          <cell r="A70">
            <v>43230</v>
          </cell>
          <cell r="D70">
            <v>0</v>
          </cell>
        </row>
        <row r="71">
          <cell r="A71">
            <v>43236</v>
          </cell>
          <cell r="D71">
            <v>0</v>
          </cell>
        </row>
        <row r="72">
          <cell r="A72">
            <v>43242</v>
          </cell>
          <cell r="D72">
            <v>0</v>
          </cell>
        </row>
        <row r="73">
          <cell r="A73">
            <v>43249</v>
          </cell>
          <cell r="D73">
            <v>0</v>
          </cell>
        </row>
        <row r="74">
          <cell r="A74">
            <v>43257</v>
          </cell>
          <cell r="D74">
            <v>0</v>
          </cell>
        </row>
        <row r="75">
          <cell r="A75">
            <v>43264</v>
          </cell>
          <cell r="D75">
            <v>0</v>
          </cell>
        </row>
        <row r="76">
          <cell r="A76">
            <v>43271</v>
          </cell>
          <cell r="D76">
            <v>0</v>
          </cell>
        </row>
        <row r="77">
          <cell r="A77">
            <v>43278</v>
          </cell>
          <cell r="D77">
            <v>0</v>
          </cell>
        </row>
        <row r="78">
          <cell r="A78">
            <v>43285</v>
          </cell>
          <cell r="D78">
            <v>0</v>
          </cell>
        </row>
        <row r="79">
          <cell r="A79">
            <v>43292</v>
          </cell>
          <cell r="D79">
            <v>0</v>
          </cell>
        </row>
        <row r="80">
          <cell r="A80">
            <v>43299</v>
          </cell>
          <cell r="D80">
            <v>0</v>
          </cell>
        </row>
        <row r="81">
          <cell r="A81">
            <v>43306</v>
          </cell>
          <cell r="D81">
            <v>0</v>
          </cell>
        </row>
        <row r="82">
          <cell r="A82">
            <v>43313</v>
          </cell>
          <cell r="D82">
            <v>0</v>
          </cell>
        </row>
        <row r="83">
          <cell r="A83">
            <v>43320</v>
          </cell>
          <cell r="D83">
            <v>0</v>
          </cell>
        </row>
        <row r="84">
          <cell r="A84">
            <v>43327</v>
          </cell>
          <cell r="D84">
            <v>0</v>
          </cell>
        </row>
        <row r="85">
          <cell r="A85">
            <v>43334</v>
          </cell>
          <cell r="D85">
            <v>0</v>
          </cell>
        </row>
        <row r="86">
          <cell r="A86">
            <v>43341</v>
          </cell>
          <cell r="D86">
            <v>0</v>
          </cell>
        </row>
        <row r="87">
          <cell r="A87">
            <v>43348</v>
          </cell>
          <cell r="D87">
            <v>0</v>
          </cell>
        </row>
        <row r="88">
          <cell r="A88">
            <v>43355</v>
          </cell>
          <cell r="D88">
            <v>0</v>
          </cell>
        </row>
        <row r="89">
          <cell r="A89">
            <v>43362</v>
          </cell>
          <cell r="D89">
            <v>0</v>
          </cell>
        </row>
        <row r="90">
          <cell r="A90">
            <v>43369</v>
          </cell>
          <cell r="D90">
            <v>0</v>
          </cell>
        </row>
        <row r="91">
          <cell r="A91">
            <v>43376</v>
          </cell>
          <cell r="D91">
            <v>0</v>
          </cell>
        </row>
        <row r="92">
          <cell r="A92">
            <v>43383</v>
          </cell>
          <cell r="D92">
            <v>0</v>
          </cell>
        </row>
        <row r="93">
          <cell r="A93">
            <v>43390</v>
          </cell>
          <cell r="D93">
            <v>0</v>
          </cell>
        </row>
        <row r="94">
          <cell r="A94">
            <v>43397</v>
          </cell>
          <cell r="D94">
            <v>0</v>
          </cell>
        </row>
        <row r="95">
          <cell r="A95">
            <v>43404</v>
          </cell>
          <cell r="D95">
            <v>0</v>
          </cell>
        </row>
        <row r="96">
          <cell r="A96">
            <v>43411</v>
          </cell>
          <cell r="D96">
            <v>0</v>
          </cell>
        </row>
        <row r="97">
          <cell r="A97">
            <v>43418</v>
          </cell>
          <cell r="D97">
            <v>0</v>
          </cell>
        </row>
        <row r="98">
          <cell r="A98">
            <v>43425</v>
          </cell>
          <cell r="D98">
            <v>0</v>
          </cell>
        </row>
        <row r="99">
          <cell r="A99">
            <v>43432</v>
          </cell>
          <cell r="D99">
            <v>0</v>
          </cell>
        </row>
        <row r="100">
          <cell r="A100">
            <v>43439</v>
          </cell>
          <cell r="D100">
            <v>0</v>
          </cell>
        </row>
        <row r="101">
          <cell r="A101">
            <v>43446</v>
          </cell>
          <cell r="D101">
            <v>0</v>
          </cell>
        </row>
        <row r="102">
          <cell r="A102">
            <v>43453</v>
          </cell>
          <cell r="D102">
            <v>0</v>
          </cell>
        </row>
        <row r="103">
          <cell r="A103">
            <v>43460</v>
          </cell>
          <cell r="D103">
            <v>0</v>
          </cell>
        </row>
        <row r="104">
          <cell r="A104">
            <v>43474</v>
          </cell>
          <cell r="D104">
            <v>0</v>
          </cell>
        </row>
        <row r="105">
          <cell r="A105">
            <v>43481</v>
          </cell>
          <cell r="D105">
            <v>0</v>
          </cell>
        </row>
        <row r="106">
          <cell r="A106">
            <v>43488</v>
          </cell>
          <cell r="D106">
            <v>0</v>
          </cell>
        </row>
        <row r="107">
          <cell r="A107">
            <v>43495</v>
          </cell>
          <cell r="D107">
            <v>0</v>
          </cell>
        </row>
        <row r="108">
          <cell r="A108">
            <v>43502</v>
          </cell>
          <cell r="D108">
            <v>0</v>
          </cell>
        </row>
        <row r="109">
          <cell r="A109">
            <v>43509</v>
          </cell>
          <cell r="D109">
            <v>0</v>
          </cell>
        </row>
        <row r="110">
          <cell r="A110">
            <v>43516</v>
          </cell>
          <cell r="D110">
            <v>0</v>
          </cell>
        </row>
        <row r="111">
          <cell r="A111">
            <v>43523</v>
          </cell>
          <cell r="D111">
            <v>0</v>
          </cell>
        </row>
        <row r="112">
          <cell r="A112">
            <v>43530</v>
          </cell>
          <cell r="D112">
            <v>0</v>
          </cell>
        </row>
        <row r="113">
          <cell r="A113">
            <v>43537</v>
          </cell>
          <cell r="D113">
            <v>0</v>
          </cell>
        </row>
        <row r="114">
          <cell r="A114">
            <v>43544</v>
          </cell>
          <cell r="D114">
            <v>0</v>
          </cell>
        </row>
        <row r="115">
          <cell r="A115">
            <v>43551</v>
          </cell>
          <cell r="D115">
            <v>0</v>
          </cell>
        </row>
        <row r="116">
          <cell r="A116">
            <v>43558</v>
          </cell>
          <cell r="D116">
            <v>0</v>
          </cell>
        </row>
        <row r="117">
          <cell r="A117">
            <v>43565</v>
          </cell>
          <cell r="D117">
            <v>0</v>
          </cell>
        </row>
        <row r="118">
          <cell r="A118">
            <v>43572</v>
          </cell>
          <cell r="D118">
            <v>0</v>
          </cell>
        </row>
        <row r="119">
          <cell r="A119">
            <v>43579</v>
          </cell>
          <cell r="D119">
            <v>0</v>
          </cell>
        </row>
        <row r="120">
          <cell r="A120">
            <v>43586</v>
          </cell>
          <cell r="D120">
            <v>0</v>
          </cell>
        </row>
        <row r="121">
          <cell r="A121">
            <v>43593</v>
          </cell>
          <cell r="D121">
            <v>0</v>
          </cell>
        </row>
        <row r="122">
          <cell r="A122">
            <v>43600</v>
          </cell>
          <cell r="D122">
            <v>0</v>
          </cell>
        </row>
        <row r="123">
          <cell r="A123">
            <v>43607</v>
          </cell>
          <cell r="D123">
            <v>0</v>
          </cell>
        </row>
        <row r="124">
          <cell r="A124">
            <v>43614</v>
          </cell>
          <cell r="D124">
            <v>0</v>
          </cell>
        </row>
        <row r="125">
          <cell r="A125">
            <v>43621</v>
          </cell>
          <cell r="D125">
            <v>0</v>
          </cell>
        </row>
        <row r="126">
          <cell r="A126">
            <v>43628</v>
          </cell>
          <cell r="D126">
            <v>0</v>
          </cell>
        </row>
        <row r="127">
          <cell r="A127">
            <v>43635</v>
          </cell>
          <cell r="D127">
            <v>0</v>
          </cell>
        </row>
        <row r="128">
          <cell r="A128">
            <v>43642</v>
          </cell>
          <cell r="D128">
            <v>0</v>
          </cell>
        </row>
        <row r="129">
          <cell r="A129">
            <v>43649</v>
          </cell>
          <cell r="D129">
            <v>0</v>
          </cell>
        </row>
        <row r="130">
          <cell r="A130">
            <v>43656</v>
          </cell>
          <cell r="D130">
            <v>0</v>
          </cell>
        </row>
        <row r="131">
          <cell r="A131">
            <v>43663</v>
          </cell>
          <cell r="D131">
            <v>0</v>
          </cell>
        </row>
        <row r="132">
          <cell r="A132">
            <v>43670</v>
          </cell>
          <cell r="D132">
            <v>0</v>
          </cell>
        </row>
        <row r="133">
          <cell r="A133">
            <v>43677</v>
          </cell>
          <cell r="D133">
            <v>0</v>
          </cell>
        </row>
        <row r="134">
          <cell r="A134">
            <v>43684</v>
          </cell>
          <cell r="D134">
            <v>0</v>
          </cell>
        </row>
        <row r="135">
          <cell r="A135">
            <v>43691</v>
          </cell>
          <cell r="D135">
            <v>0</v>
          </cell>
        </row>
        <row r="136">
          <cell r="A136">
            <v>43698</v>
          </cell>
          <cell r="D136">
            <v>0</v>
          </cell>
        </row>
        <row r="137">
          <cell r="A137">
            <v>43705</v>
          </cell>
          <cell r="D137">
            <v>0</v>
          </cell>
        </row>
        <row r="138">
          <cell r="A138">
            <v>43712</v>
          </cell>
          <cell r="D138">
            <v>0</v>
          </cell>
        </row>
        <row r="139">
          <cell r="A139">
            <v>43719</v>
          </cell>
          <cell r="D139">
            <v>0</v>
          </cell>
        </row>
        <row r="140">
          <cell r="A140">
            <v>43726</v>
          </cell>
          <cell r="D140">
            <v>0</v>
          </cell>
        </row>
        <row r="141">
          <cell r="A141">
            <v>43733</v>
          </cell>
          <cell r="D141">
            <v>0</v>
          </cell>
        </row>
        <row r="142">
          <cell r="A142">
            <v>43740</v>
          </cell>
          <cell r="D142">
            <v>0</v>
          </cell>
        </row>
        <row r="143">
          <cell r="A143">
            <v>43747</v>
          </cell>
          <cell r="D143">
            <v>0</v>
          </cell>
        </row>
        <row r="144">
          <cell r="A144">
            <v>43754</v>
          </cell>
          <cell r="D144">
            <v>0</v>
          </cell>
        </row>
        <row r="145">
          <cell r="A145">
            <v>43761</v>
          </cell>
          <cell r="D145">
            <v>0</v>
          </cell>
        </row>
        <row r="146">
          <cell r="A146">
            <v>43768</v>
          </cell>
          <cell r="D146">
            <v>0</v>
          </cell>
        </row>
        <row r="147">
          <cell r="A147">
            <v>43775</v>
          </cell>
          <cell r="D147">
            <v>0</v>
          </cell>
        </row>
        <row r="148">
          <cell r="A148">
            <v>43782</v>
          </cell>
          <cell r="D148">
            <v>0</v>
          </cell>
        </row>
        <row r="149">
          <cell r="A149">
            <v>43789</v>
          </cell>
          <cell r="D149">
            <v>0</v>
          </cell>
        </row>
        <row r="150">
          <cell r="A150">
            <v>43796</v>
          </cell>
          <cell r="D150">
            <v>0</v>
          </cell>
        </row>
        <row r="151">
          <cell r="A151">
            <v>43803</v>
          </cell>
          <cell r="D151">
            <v>0</v>
          </cell>
        </row>
        <row r="152">
          <cell r="A152">
            <v>43810</v>
          </cell>
          <cell r="D152">
            <v>0</v>
          </cell>
        </row>
        <row r="153">
          <cell r="A153">
            <v>43817</v>
          </cell>
          <cell r="D153">
            <v>0</v>
          </cell>
        </row>
        <row r="154">
          <cell r="A154">
            <v>43824</v>
          </cell>
          <cell r="D154">
            <v>0</v>
          </cell>
        </row>
        <row r="155">
          <cell r="A155">
            <v>43829</v>
          </cell>
          <cell r="D155">
            <v>0</v>
          </cell>
        </row>
        <row r="156">
          <cell r="A156">
            <v>43838</v>
          </cell>
          <cell r="D156">
            <v>0</v>
          </cell>
        </row>
        <row r="157">
          <cell r="A157">
            <v>43845</v>
          </cell>
          <cell r="D157">
            <v>0</v>
          </cell>
        </row>
        <row r="158">
          <cell r="A158">
            <v>43852</v>
          </cell>
          <cell r="D158">
            <v>0</v>
          </cell>
        </row>
        <row r="159">
          <cell r="A159">
            <v>43859</v>
          </cell>
          <cell r="D159">
            <v>0</v>
          </cell>
        </row>
        <row r="160">
          <cell r="A160">
            <v>43866</v>
          </cell>
          <cell r="D160">
            <v>0</v>
          </cell>
        </row>
        <row r="161">
          <cell r="A161">
            <v>43873</v>
          </cell>
          <cell r="D161">
            <v>0</v>
          </cell>
        </row>
        <row r="162">
          <cell r="A162">
            <v>43880</v>
          </cell>
          <cell r="D162">
            <v>0</v>
          </cell>
        </row>
        <row r="163">
          <cell r="A163">
            <v>43887</v>
          </cell>
          <cell r="D163">
            <v>0</v>
          </cell>
        </row>
        <row r="164">
          <cell r="A164">
            <v>43894</v>
          </cell>
          <cell r="D164">
            <v>0</v>
          </cell>
        </row>
        <row r="165">
          <cell r="A165">
            <v>43901</v>
          </cell>
          <cell r="D165">
            <v>0</v>
          </cell>
        </row>
        <row r="166">
          <cell r="A166">
            <v>43908</v>
          </cell>
          <cell r="D166">
            <v>0</v>
          </cell>
        </row>
        <row r="167">
          <cell r="A167">
            <v>43915</v>
          </cell>
          <cell r="D167">
            <v>0</v>
          </cell>
        </row>
        <row r="168">
          <cell r="A168">
            <v>43922</v>
          </cell>
          <cell r="D168">
            <v>0</v>
          </cell>
        </row>
        <row r="169">
          <cell r="A169">
            <v>43929</v>
          </cell>
          <cell r="D169">
            <v>0</v>
          </cell>
        </row>
        <row r="170">
          <cell r="A170">
            <v>43936</v>
          </cell>
          <cell r="D170">
            <v>0</v>
          </cell>
        </row>
        <row r="171">
          <cell r="A171">
            <v>43943</v>
          </cell>
          <cell r="D171">
            <v>0</v>
          </cell>
        </row>
        <row r="172">
          <cell r="A172">
            <v>43950</v>
          </cell>
          <cell r="D172">
            <v>0</v>
          </cell>
        </row>
        <row r="173">
          <cell r="A173">
            <v>43957</v>
          </cell>
          <cell r="D173">
            <v>0</v>
          </cell>
        </row>
        <row r="174">
          <cell r="A174">
            <v>43964</v>
          </cell>
          <cell r="D174">
            <v>0</v>
          </cell>
        </row>
        <row r="175">
          <cell r="A175">
            <v>43971</v>
          </cell>
          <cell r="D175">
            <v>0</v>
          </cell>
        </row>
        <row r="176">
          <cell r="A176">
            <v>43978</v>
          </cell>
          <cell r="D176">
            <v>0</v>
          </cell>
        </row>
        <row r="177">
          <cell r="A177">
            <v>43985</v>
          </cell>
          <cell r="D177">
            <v>0</v>
          </cell>
        </row>
        <row r="178">
          <cell r="A178">
            <v>43992</v>
          </cell>
          <cell r="D178">
            <v>0</v>
          </cell>
        </row>
        <row r="179">
          <cell r="A179">
            <v>43999</v>
          </cell>
          <cell r="D179">
            <v>0</v>
          </cell>
        </row>
        <row r="180">
          <cell r="A180">
            <v>44006</v>
          </cell>
          <cell r="D180">
            <v>0</v>
          </cell>
        </row>
        <row r="181">
          <cell r="A181">
            <v>44013</v>
          </cell>
          <cell r="D181">
            <v>0</v>
          </cell>
        </row>
        <row r="182">
          <cell r="A182">
            <v>44020</v>
          </cell>
          <cell r="D182">
            <v>0</v>
          </cell>
        </row>
        <row r="183">
          <cell r="A183">
            <v>44027</v>
          </cell>
          <cell r="D183">
            <v>0</v>
          </cell>
        </row>
        <row r="184">
          <cell r="A184">
            <v>44034</v>
          </cell>
          <cell r="D184">
            <v>0</v>
          </cell>
        </row>
        <row r="185">
          <cell r="A185">
            <v>44041</v>
          </cell>
          <cell r="D185">
            <v>0</v>
          </cell>
        </row>
        <row r="186">
          <cell r="A186">
            <v>44048</v>
          </cell>
          <cell r="D186">
            <v>0</v>
          </cell>
        </row>
        <row r="187">
          <cell r="A187">
            <v>44055</v>
          </cell>
          <cell r="D187">
            <v>0</v>
          </cell>
        </row>
        <row r="188">
          <cell r="A188">
            <v>44062</v>
          </cell>
          <cell r="D188">
            <v>0</v>
          </cell>
        </row>
        <row r="189">
          <cell r="A189">
            <v>44069</v>
          </cell>
          <cell r="D189">
            <v>0</v>
          </cell>
        </row>
        <row r="190">
          <cell r="A190">
            <v>44076</v>
          </cell>
          <cell r="D190">
            <v>0</v>
          </cell>
        </row>
        <row r="191">
          <cell r="A191">
            <v>44083</v>
          </cell>
          <cell r="D191">
            <v>0</v>
          </cell>
        </row>
        <row r="192">
          <cell r="A192">
            <v>44090</v>
          </cell>
          <cell r="D192">
            <v>0</v>
          </cell>
        </row>
        <row r="193">
          <cell r="A193">
            <v>44097</v>
          </cell>
          <cell r="D193">
            <v>0</v>
          </cell>
        </row>
        <row r="194">
          <cell r="A194">
            <v>44104</v>
          </cell>
          <cell r="D194">
            <v>0</v>
          </cell>
        </row>
        <row r="195">
          <cell r="A195">
            <v>44111</v>
          </cell>
          <cell r="D195">
            <v>0</v>
          </cell>
        </row>
        <row r="196">
          <cell r="A196">
            <v>44118</v>
          </cell>
          <cell r="D196">
            <v>0</v>
          </cell>
        </row>
        <row r="197">
          <cell r="A197">
            <v>44125</v>
          </cell>
          <cell r="D197">
            <v>0</v>
          </cell>
        </row>
        <row r="198">
          <cell r="A198">
            <v>44132</v>
          </cell>
          <cell r="D198">
            <v>0</v>
          </cell>
        </row>
        <row r="199">
          <cell r="A199">
            <v>44139</v>
          </cell>
          <cell r="D199">
            <v>0</v>
          </cell>
        </row>
        <row r="200">
          <cell r="A200">
            <v>44146</v>
          </cell>
          <cell r="D200">
            <v>0</v>
          </cell>
        </row>
        <row r="201">
          <cell r="A201">
            <v>44153</v>
          </cell>
          <cell r="D201">
            <v>0</v>
          </cell>
        </row>
        <row r="202">
          <cell r="A202">
            <v>44160</v>
          </cell>
          <cell r="D202">
            <v>0</v>
          </cell>
        </row>
        <row r="203">
          <cell r="A203">
            <v>44167</v>
          </cell>
          <cell r="D203">
            <v>0</v>
          </cell>
        </row>
        <row r="204">
          <cell r="A204">
            <v>44174</v>
          </cell>
          <cell r="D204">
            <v>0</v>
          </cell>
        </row>
        <row r="205">
          <cell r="A205">
            <v>44181</v>
          </cell>
          <cell r="D205">
            <v>0</v>
          </cell>
        </row>
        <row r="206">
          <cell r="A206">
            <v>44188</v>
          </cell>
          <cell r="D206">
            <v>0</v>
          </cell>
        </row>
        <row r="207">
          <cell r="A207">
            <v>44195</v>
          </cell>
          <cell r="D207">
            <v>0</v>
          </cell>
        </row>
        <row r="208">
          <cell r="A208">
            <v>44204</v>
          </cell>
          <cell r="D208">
            <v>0</v>
          </cell>
        </row>
        <row r="209">
          <cell r="A209">
            <v>44209</v>
          </cell>
          <cell r="D209">
            <v>0</v>
          </cell>
        </row>
        <row r="210">
          <cell r="A210">
            <v>44216</v>
          </cell>
          <cell r="D210">
            <v>0</v>
          </cell>
        </row>
        <row r="211">
          <cell r="A211">
            <v>44223</v>
          </cell>
          <cell r="D211">
            <v>0</v>
          </cell>
        </row>
        <row r="212">
          <cell r="A212">
            <v>44230</v>
          </cell>
          <cell r="D212">
            <v>0</v>
          </cell>
        </row>
        <row r="213">
          <cell r="A213">
            <v>44237</v>
          </cell>
          <cell r="D213">
            <v>0</v>
          </cell>
        </row>
        <row r="214">
          <cell r="A214">
            <v>44244</v>
          </cell>
          <cell r="D214">
            <v>0</v>
          </cell>
        </row>
        <row r="215">
          <cell r="A215">
            <v>44251</v>
          </cell>
          <cell r="D215">
            <v>0</v>
          </cell>
        </row>
        <row r="216">
          <cell r="A216">
            <v>44258</v>
          </cell>
          <cell r="D216">
            <v>0</v>
          </cell>
        </row>
        <row r="217">
          <cell r="A217">
            <v>44265</v>
          </cell>
          <cell r="D217">
            <v>0</v>
          </cell>
        </row>
        <row r="218">
          <cell r="A218">
            <v>44272</v>
          </cell>
          <cell r="D218">
            <v>0</v>
          </cell>
        </row>
        <row r="219">
          <cell r="A219">
            <v>44279</v>
          </cell>
          <cell r="D219">
            <v>0</v>
          </cell>
        </row>
        <row r="220">
          <cell r="A220">
            <v>44286</v>
          </cell>
          <cell r="D220">
            <v>0</v>
          </cell>
        </row>
        <row r="221">
          <cell r="A221">
            <v>44293</v>
          </cell>
          <cell r="D221">
            <v>0</v>
          </cell>
        </row>
        <row r="222">
          <cell r="A222">
            <v>44300</v>
          </cell>
          <cell r="D222">
            <v>0</v>
          </cell>
        </row>
        <row r="223">
          <cell r="A223">
            <v>44307</v>
          </cell>
          <cell r="D223">
            <v>0</v>
          </cell>
        </row>
        <row r="224">
          <cell r="A224">
            <v>44314</v>
          </cell>
          <cell r="D224">
            <v>0</v>
          </cell>
        </row>
        <row r="225">
          <cell r="A225">
            <v>44321</v>
          </cell>
          <cell r="D225">
            <v>0</v>
          </cell>
        </row>
        <row r="226">
          <cell r="A226">
            <v>44328</v>
          </cell>
          <cell r="D226">
            <v>0</v>
          </cell>
        </row>
        <row r="227">
          <cell r="A227">
            <v>44335</v>
          </cell>
          <cell r="D227">
            <v>0</v>
          </cell>
        </row>
        <row r="228">
          <cell r="A228">
            <v>44342</v>
          </cell>
          <cell r="D228">
            <v>0</v>
          </cell>
        </row>
        <row r="229">
          <cell r="A229">
            <v>44349</v>
          </cell>
          <cell r="D229">
            <v>0</v>
          </cell>
        </row>
        <row r="230">
          <cell r="A230">
            <v>44356</v>
          </cell>
          <cell r="D230">
            <v>0</v>
          </cell>
        </row>
        <row r="231">
          <cell r="A231">
            <v>44363</v>
          </cell>
          <cell r="D231">
            <v>0</v>
          </cell>
        </row>
        <row r="232">
          <cell r="A232">
            <v>44370</v>
          </cell>
          <cell r="D232">
            <v>0</v>
          </cell>
        </row>
        <row r="233">
          <cell r="A233">
            <v>44377</v>
          </cell>
          <cell r="D233">
            <v>0</v>
          </cell>
        </row>
        <row r="234">
          <cell r="A234">
            <v>44384</v>
          </cell>
          <cell r="D234">
            <v>0</v>
          </cell>
        </row>
        <row r="235">
          <cell r="A235">
            <v>44391</v>
          </cell>
          <cell r="D235">
            <v>0</v>
          </cell>
        </row>
        <row r="236">
          <cell r="A236">
            <v>44398</v>
          </cell>
          <cell r="D236">
            <v>0</v>
          </cell>
        </row>
        <row r="237">
          <cell r="A237">
            <v>44405</v>
          </cell>
          <cell r="D237">
            <v>0</v>
          </cell>
        </row>
        <row r="238">
          <cell r="A238">
            <v>44412</v>
          </cell>
          <cell r="D238">
            <v>0</v>
          </cell>
        </row>
        <row r="239">
          <cell r="A239">
            <v>44419</v>
          </cell>
          <cell r="D239">
            <v>0</v>
          </cell>
        </row>
        <row r="240">
          <cell r="A240">
            <v>44426</v>
          </cell>
          <cell r="D240">
            <v>0</v>
          </cell>
        </row>
        <row r="241">
          <cell r="A241">
            <v>44433</v>
          </cell>
          <cell r="D241">
            <v>0</v>
          </cell>
        </row>
        <row r="242">
          <cell r="A242">
            <v>44440</v>
          </cell>
          <cell r="D242">
            <v>0</v>
          </cell>
        </row>
        <row r="243">
          <cell r="A243">
            <v>44447</v>
          </cell>
          <cell r="D243">
            <v>0</v>
          </cell>
        </row>
        <row r="244">
          <cell r="A244">
            <v>44454</v>
          </cell>
          <cell r="D244">
            <v>0</v>
          </cell>
        </row>
        <row r="245">
          <cell r="A245">
            <v>44461</v>
          </cell>
          <cell r="D245">
            <v>0</v>
          </cell>
        </row>
        <row r="246">
          <cell r="A246">
            <v>44468</v>
          </cell>
          <cell r="D246">
            <v>0</v>
          </cell>
        </row>
        <row r="247">
          <cell r="A247">
            <v>44475</v>
          </cell>
          <cell r="D247">
            <v>0</v>
          </cell>
        </row>
        <row r="248">
          <cell r="A248">
            <v>44482</v>
          </cell>
          <cell r="D248">
            <v>0</v>
          </cell>
        </row>
        <row r="249">
          <cell r="A249">
            <v>44489</v>
          </cell>
          <cell r="D249">
            <v>0</v>
          </cell>
        </row>
        <row r="250">
          <cell r="A250">
            <v>44496</v>
          </cell>
          <cell r="D250">
            <v>0</v>
          </cell>
        </row>
        <row r="251">
          <cell r="A251">
            <v>44503</v>
          </cell>
          <cell r="D251">
            <v>0</v>
          </cell>
        </row>
        <row r="252">
          <cell r="A252">
            <v>44510</v>
          </cell>
          <cell r="D252">
            <v>0</v>
          </cell>
        </row>
        <row r="253">
          <cell r="A253">
            <v>44517</v>
          </cell>
          <cell r="D253">
            <v>0</v>
          </cell>
        </row>
        <row r="254">
          <cell r="A254">
            <v>44524</v>
          </cell>
          <cell r="D254">
            <v>0</v>
          </cell>
        </row>
        <row r="255">
          <cell r="A255">
            <v>44531</v>
          </cell>
          <cell r="D255">
            <v>0</v>
          </cell>
        </row>
        <row r="256">
          <cell r="A256">
            <v>44538</v>
          </cell>
          <cell r="D256">
            <v>0</v>
          </cell>
        </row>
        <row r="257">
          <cell r="A257">
            <v>44545</v>
          </cell>
          <cell r="D257">
            <v>0</v>
          </cell>
        </row>
        <row r="258">
          <cell r="A258">
            <v>44552</v>
          </cell>
          <cell r="D258">
            <v>0</v>
          </cell>
        </row>
        <row r="259">
          <cell r="A259">
            <v>44559</v>
          </cell>
          <cell r="D259">
            <v>0</v>
          </cell>
        </row>
        <row r="260">
          <cell r="A260">
            <v>44566</v>
          </cell>
          <cell r="D260">
            <v>0</v>
          </cell>
        </row>
        <row r="261">
          <cell r="A261">
            <v>44573</v>
          </cell>
          <cell r="D261">
            <v>0</v>
          </cell>
        </row>
        <row r="262">
          <cell r="A262">
            <v>44580</v>
          </cell>
          <cell r="D262">
            <v>0</v>
          </cell>
        </row>
        <row r="263">
          <cell r="A263">
            <v>44587</v>
          </cell>
          <cell r="D263">
            <v>0</v>
          </cell>
        </row>
        <row r="264">
          <cell r="A264">
            <v>44594</v>
          </cell>
          <cell r="D264">
            <v>0</v>
          </cell>
        </row>
        <row r="265">
          <cell r="A265">
            <v>44601</v>
          </cell>
          <cell r="D265">
            <v>0</v>
          </cell>
        </row>
        <row r="266">
          <cell r="A266">
            <v>44608</v>
          </cell>
          <cell r="D266">
            <v>0</v>
          </cell>
        </row>
        <row r="267">
          <cell r="A267">
            <v>44615</v>
          </cell>
          <cell r="D267">
            <v>0</v>
          </cell>
        </row>
        <row r="268">
          <cell r="A268">
            <v>44622</v>
          </cell>
          <cell r="D268">
            <v>0</v>
          </cell>
        </row>
        <row r="269">
          <cell r="A269">
            <v>44629</v>
          </cell>
          <cell r="D269">
            <v>0</v>
          </cell>
        </row>
        <row r="270">
          <cell r="A270">
            <v>44636</v>
          </cell>
          <cell r="D270">
            <v>0</v>
          </cell>
        </row>
        <row r="271">
          <cell r="A271">
            <v>44643</v>
          </cell>
          <cell r="D271">
            <v>0</v>
          </cell>
        </row>
        <row r="272">
          <cell r="A272">
            <v>44650</v>
          </cell>
          <cell r="D272">
            <v>0</v>
          </cell>
        </row>
        <row r="273">
          <cell r="A273">
            <v>0</v>
          </cell>
          <cell r="D273">
            <v>0</v>
          </cell>
        </row>
        <row r="274">
          <cell r="A274">
            <v>0</v>
          </cell>
          <cell r="D274">
            <v>0</v>
          </cell>
        </row>
        <row r="275">
          <cell r="A275">
            <v>0</v>
          </cell>
          <cell r="D275">
            <v>0</v>
          </cell>
        </row>
        <row r="276">
          <cell r="A276">
            <v>0</v>
          </cell>
          <cell r="D276">
            <v>0</v>
          </cell>
        </row>
        <row r="277">
          <cell r="A277">
            <v>0</v>
          </cell>
          <cell r="D277">
            <v>0</v>
          </cell>
        </row>
        <row r="278">
          <cell r="A278">
            <v>0</v>
          </cell>
          <cell r="D278">
            <v>0</v>
          </cell>
        </row>
        <row r="279">
          <cell r="A279">
            <v>0</v>
          </cell>
          <cell r="D279">
            <v>0</v>
          </cell>
        </row>
        <row r="280">
          <cell r="A280">
            <v>0</v>
          </cell>
          <cell r="D280">
            <v>0</v>
          </cell>
        </row>
        <row r="281">
          <cell r="A281">
            <v>0</v>
          </cell>
          <cell r="D281">
            <v>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lish"/>
      <sheetName val="Russian"/>
      <sheetName val="Armenian"/>
    </sheetNames>
    <sheetDataSet>
      <sheetData sheetId="0" refreshError="1"/>
      <sheetData sheetId="1" refreshError="1"/>
      <sheetData sheetId="2">
        <row r="5">
          <cell r="P5">
            <v>2.1</v>
          </cell>
          <cell r="Q5">
            <v>1.6</v>
          </cell>
          <cell r="R5">
            <v>2.2999999999999998</v>
          </cell>
          <cell r="S5">
            <v>2.4</v>
          </cell>
        </row>
        <row r="6">
          <cell r="P6">
            <v>3.5</v>
          </cell>
          <cell r="Q6">
            <v>1</v>
          </cell>
          <cell r="R6">
            <v>-0.7</v>
          </cell>
          <cell r="S6">
            <v>0.5</v>
          </cell>
        </row>
        <row r="7">
          <cell r="P7">
            <v>-2.2000000000000002</v>
          </cell>
          <cell r="Q7">
            <v>-0.2</v>
          </cell>
          <cell r="R7">
            <v>1.8</v>
          </cell>
          <cell r="S7">
            <v>1.3</v>
          </cell>
        </row>
        <row r="8">
          <cell r="P8">
            <v>8</v>
          </cell>
          <cell r="Q8">
            <v>5.8</v>
          </cell>
          <cell r="R8">
            <v>4</v>
          </cell>
          <cell r="S8">
            <v>2.7</v>
          </cell>
        </row>
        <row r="9">
          <cell r="P9">
            <v>8.4</v>
          </cell>
          <cell r="Q9">
            <v>7.4</v>
          </cell>
          <cell r="R9">
            <v>4.5</v>
          </cell>
          <cell r="S9">
            <v>2.5</v>
          </cell>
        </row>
        <row r="10">
          <cell r="P10">
            <v>13.7</v>
          </cell>
          <cell r="Q10">
            <v>9.1999999999999993</v>
          </cell>
          <cell r="R10">
            <v>5.7</v>
          </cell>
          <cell r="S10">
            <v>4.3</v>
          </cell>
        </row>
        <row r="11">
          <cell r="P11">
            <v>98.7</v>
          </cell>
          <cell r="Q11">
            <v>88</v>
          </cell>
          <cell r="R11">
            <v>94.5</v>
          </cell>
          <cell r="S11">
            <v>96.7</v>
          </cell>
        </row>
        <row r="12">
          <cell r="P12">
            <v>8956</v>
          </cell>
          <cell r="Q12">
            <v>9094.7000000000007</v>
          </cell>
          <cell r="R12">
            <v>9353.9</v>
          </cell>
          <cell r="S12">
            <v>9578.9</v>
          </cell>
        </row>
        <row r="13">
          <cell r="P13">
            <v>143.6</v>
          </cell>
          <cell r="Q13">
            <v>133.4</v>
          </cell>
          <cell r="R13">
            <v>141.5</v>
          </cell>
          <cell r="S13">
            <v>144.80000000000001</v>
          </cell>
        </row>
        <row r="16">
          <cell r="P16">
            <v>8.3000000000000007</v>
          </cell>
          <cell r="Q16">
            <v>2.82</v>
          </cell>
          <cell r="R16">
            <v>4.04</v>
          </cell>
          <cell r="S16">
            <v>4</v>
          </cell>
        </row>
        <row r="17">
          <cell r="P17">
            <v>8.6</v>
          </cell>
          <cell r="Q17">
            <v>4.443372085</v>
          </cell>
          <cell r="R17">
            <v>3.765231</v>
          </cell>
          <cell r="S17">
            <v>4</v>
          </cell>
        </row>
        <row r="18">
          <cell r="P18">
            <v>8.9</v>
          </cell>
          <cell r="Q18">
            <v>4.820786493</v>
          </cell>
          <cell r="R18">
            <v>3.9582034949999998</v>
          </cell>
          <cell r="S18">
            <v>4</v>
          </cell>
        </row>
        <row r="20">
          <cell r="P20">
            <v>8496.7999999999993</v>
          </cell>
          <cell r="Q20">
            <v>9352.2999999999993</v>
          </cell>
          <cell r="R20">
            <v>10230.318748365908</v>
          </cell>
          <cell r="S20">
            <v>11160.868541717271</v>
          </cell>
        </row>
        <row r="21">
          <cell r="P21">
            <v>12.6</v>
          </cell>
          <cell r="Q21">
            <v>5.8</v>
          </cell>
          <cell r="R21">
            <v>5.2</v>
          </cell>
          <cell r="S21">
            <v>4.9000000000000004</v>
          </cell>
        </row>
        <row r="23">
          <cell r="P23">
            <v>6.3</v>
          </cell>
          <cell r="Q23">
            <v>5.2</v>
          </cell>
          <cell r="R23">
            <v>7.4</v>
          </cell>
          <cell r="S23">
            <v>6.3</v>
          </cell>
        </row>
        <row r="24">
          <cell r="P24">
            <v>-0.7</v>
          </cell>
          <cell r="Q24">
            <v>1.2</v>
          </cell>
          <cell r="R24">
            <v>2.4</v>
          </cell>
          <cell r="S24">
            <v>2.8</v>
          </cell>
        </row>
        <row r="25">
          <cell r="P25">
            <v>19.100000000000001</v>
          </cell>
          <cell r="Q25">
            <v>13.2</v>
          </cell>
          <cell r="R25">
            <v>8.4</v>
          </cell>
          <cell r="S25">
            <v>5.9</v>
          </cell>
        </row>
        <row r="26">
          <cell r="P26">
            <v>18.100000000000001</v>
          </cell>
          <cell r="Q26">
            <v>6.3</v>
          </cell>
          <cell r="R26">
            <v>4.4000000000000004</v>
          </cell>
          <cell r="S26">
            <v>4.5999999999999996</v>
          </cell>
        </row>
        <row r="27">
          <cell r="P27">
            <v>8.1999999999999993</v>
          </cell>
          <cell r="Q27">
            <v>4.7</v>
          </cell>
          <cell r="R27">
            <v>5.6</v>
          </cell>
          <cell r="S27">
            <v>5.4</v>
          </cell>
        </row>
        <row r="29">
          <cell r="P29">
            <v>7.7037000000000004</v>
          </cell>
          <cell r="Q29">
            <v>4.5867832350127067</v>
          </cell>
          <cell r="R29">
            <v>4.072445153372013</v>
          </cell>
          <cell r="S29">
            <v>4.5975363542048067</v>
          </cell>
        </row>
        <row r="30">
          <cell r="P30">
            <v>6.5498000000000003</v>
          </cell>
          <cell r="Q30">
            <v>7.6270630016342267</v>
          </cell>
          <cell r="R30">
            <v>2.0668218742568172</v>
          </cell>
          <cell r="S30">
            <v>3.4759222915801615</v>
          </cell>
        </row>
        <row r="31">
          <cell r="P31">
            <v>7.9568000000000003</v>
          </cell>
          <cell r="Q31">
            <v>3.9200000000000159</v>
          </cell>
          <cell r="R31">
            <v>4.5000000000000142</v>
          </cell>
          <cell r="S31">
            <v>4.8</v>
          </cell>
        </row>
        <row r="32">
          <cell r="P32">
            <v>9.5074000000000005</v>
          </cell>
          <cell r="Q32">
            <v>23.341088703981413</v>
          </cell>
          <cell r="R32">
            <v>5.5494451163469067</v>
          </cell>
          <cell r="S32">
            <v>8.4498934053125154</v>
          </cell>
        </row>
        <row r="33">
          <cell r="P33">
            <v>41.125</v>
          </cell>
          <cell r="Q33">
            <v>60.710284595168588</v>
          </cell>
          <cell r="R33">
            <v>3.4919626817183911</v>
          </cell>
          <cell r="S33">
            <v>15.913617127209363</v>
          </cell>
        </row>
        <row r="34">
          <cell r="P34">
            <v>1.8617999999999999</v>
          </cell>
          <cell r="Q34">
            <v>12.113537682250922</v>
          </cell>
          <cell r="R34">
            <v>6.407524415348604</v>
          </cell>
          <cell r="S34">
            <v>4.8</v>
          </cell>
        </row>
        <row r="35">
          <cell r="P35">
            <v>54.4</v>
          </cell>
          <cell r="Q35">
            <v>14.3</v>
          </cell>
          <cell r="R35">
            <v>3.4</v>
          </cell>
          <cell r="S35">
            <v>4.5</v>
          </cell>
        </row>
        <row r="36">
          <cell r="P36">
            <v>33.799999999999997</v>
          </cell>
          <cell r="Q36">
            <v>14.6</v>
          </cell>
          <cell r="R36">
            <v>1.7</v>
          </cell>
          <cell r="S36">
            <v>4.5999999999999996</v>
          </cell>
        </row>
        <row r="38">
          <cell r="P38">
            <v>-2016.1</v>
          </cell>
          <cell r="Q38">
            <v>-2091.8000000000002</v>
          </cell>
          <cell r="R38">
            <v>-1972.3</v>
          </cell>
          <cell r="S38">
            <v>-2031.3</v>
          </cell>
        </row>
        <row r="39">
          <cell r="P39">
            <v>1429.4</v>
          </cell>
          <cell r="Q39">
            <v>1251.9000000000001</v>
          </cell>
          <cell r="R39">
            <v>1243.3</v>
          </cell>
          <cell r="S39">
            <v>1228.2</v>
          </cell>
        </row>
        <row r="40">
          <cell r="P40">
            <v>1630.5</v>
          </cell>
          <cell r="Q40">
            <v>1297.8</v>
          </cell>
          <cell r="R40">
            <v>1222.3</v>
          </cell>
          <cell r="S40">
            <v>1157.5999999999999</v>
          </cell>
        </row>
        <row r="41">
          <cell r="P41">
            <v>14.8</v>
          </cell>
          <cell r="Q41">
            <v>-322.89999999999998</v>
          </cell>
          <cell r="R41">
            <v>-301.60000000000002</v>
          </cell>
          <cell r="S41">
            <v>-400.3</v>
          </cell>
        </row>
        <row r="42">
          <cell r="P42">
            <v>-3</v>
          </cell>
          <cell r="Q42">
            <v>-3.6</v>
          </cell>
          <cell r="R42">
            <v>-3.2</v>
          </cell>
          <cell r="S42">
            <v>-3.3</v>
          </cell>
        </row>
        <row r="43">
          <cell r="P43">
            <v>7.3</v>
          </cell>
          <cell r="Q43">
            <v>5.4</v>
          </cell>
          <cell r="R43">
            <v>5.5</v>
          </cell>
          <cell r="S43">
            <v>5</v>
          </cell>
        </row>
        <row r="44">
          <cell r="P44">
            <v>8.3000000000000007</v>
          </cell>
          <cell r="Q44">
            <v>5.6</v>
          </cell>
          <cell r="R44">
            <v>5.4</v>
          </cell>
          <cell r="S44">
            <v>4.7</v>
          </cell>
        </row>
        <row r="45">
          <cell r="P45">
            <v>0.1</v>
          </cell>
          <cell r="Q45">
            <v>-1.4</v>
          </cell>
          <cell r="R45">
            <v>-1.3</v>
          </cell>
          <cell r="S45">
            <v>-1.6</v>
          </cell>
        </row>
        <row r="47">
          <cell r="P47">
            <v>2046</v>
          </cell>
          <cell r="Q47">
            <v>2366.4</v>
          </cell>
          <cell r="R47">
            <v>2630.4</v>
          </cell>
          <cell r="S47">
            <v>2968.6</v>
          </cell>
        </row>
        <row r="48">
          <cell r="P48">
            <v>1926</v>
          </cell>
          <cell r="Q48">
            <v>2248</v>
          </cell>
          <cell r="R48">
            <v>2553</v>
          </cell>
          <cell r="S48">
            <v>2898</v>
          </cell>
        </row>
        <row r="49">
          <cell r="P49">
            <v>2243.5</v>
          </cell>
          <cell r="Q49">
            <v>2541</v>
          </cell>
          <cell r="R49">
            <v>2846</v>
          </cell>
          <cell r="S49">
            <v>3190</v>
          </cell>
        </row>
        <row r="50">
          <cell r="P50">
            <v>-197.5</v>
          </cell>
          <cell r="Q50">
            <v>-174.59999999999991</v>
          </cell>
          <cell r="R50">
            <v>-215.59999999999991</v>
          </cell>
          <cell r="S50">
            <v>-221.40000000000009</v>
          </cell>
        </row>
        <row r="51">
          <cell r="P51">
            <v>24.079653516618023</v>
          </cell>
          <cell r="Q51">
            <v>25.302866674507879</v>
          </cell>
          <cell r="R51">
            <v>25.711808837042881</v>
          </cell>
          <cell r="S51">
            <v>26.598288376069657</v>
          </cell>
        </row>
        <row r="52">
          <cell r="P52">
            <v>22.66735712268148</v>
          </cell>
          <cell r="Q52">
            <v>24.036867936229591</v>
          </cell>
          <cell r="R52">
            <v>24.955234170076974</v>
          </cell>
          <cell r="S52">
            <v>25.965721118995443</v>
          </cell>
        </row>
        <row r="53">
          <cell r="P53">
            <v>26.404057998305248</v>
          </cell>
          <cell r="Q53">
            <v>27.169787111191901</v>
          </cell>
          <cell r="R53">
            <v>27.819270054069356</v>
          </cell>
          <cell r="S53">
            <v>28.58200495845254</v>
          </cell>
        </row>
        <row r="54">
          <cell r="P54">
            <v>-2.3244044816872247</v>
          </cell>
          <cell r="Q54">
            <v>-1.8669204366840226</v>
          </cell>
          <cell r="R54">
            <v>-2.1074612170264757</v>
          </cell>
          <cell r="S54">
            <v>-1.9837165823828826</v>
          </cell>
        </row>
        <row r="56">
          <cell r="P56">
            <v>16.103866143720055</v>
          </cell>
        </row>
        <row r="57">
          <cell r="P57">
            <v>13.435636894517145</v>
          </cell>
        </row>
        <row r="58">
          <cell r="P58">
            <v>4.4873947487400017</v>
          </cell>
        </row>
        <row r="59">
          <cell r="P59">
            <v>435.67</v>
          </cell>
        </row>
      </sheetData>
    </sheetDataSet>
  </externalBook>
</externalLink>
</file>

<file path=xl/tables/table1.xml><?xml version="1.0" encoding="utf-8"?>
<table xmlns="http://schemas.openxmlformats.org/spreadsheetml/2006/main" id="2" name="Table163102353" displayName="Table163102353" ref="A1:AD59" totalsRowShown="0" headerRowDxfId="108" dataDxfId="107" tableBorderDxfId="106">
  <tableColumns count="30">
    <tableColumn id="1" name="List!A1" dataDxfId="105"/>
    <tableColumn id="2" name="-90" dataDxfId="104"/>
    <tableColumn id="3" name="-80" dataDxfId="103"/>
    <tableColumn id="4" name="-70" dataDxfId="102"/>
    <tableColumn id="5" name="-60" dataDxfId="101"/>
    <tableColumn id="6" name="-50" dataDxfId="100"/>
    <tableColumn id="7" name="-40" dataDxfId="99"/>
    <tableColumn id="8" name="-30" dataDxfId="98"/>
    <tableColumn id="9" name="-20" dataDxfId="97"/>
    <tableColumn id="10" name="-10" dataDxfId="96"/>
    <tableColumn id="11" name="10" dataDxfId="95"/>
    <tableColumn id="12" name="20" dataDxfId="94"/>
    <tableColumn id="13" name="30" dataDxfId="93"/>
    <tableColumn id="14" name="40" dataDxfId="92"/>
    <tableColumn id="15" name="50" dataDxfId="91"/>
    <tableColumn id="16" name="60" dataDxfId="90"/>
    <tableColumn id="17" name="70" dataDxfId="89"/>
    <tableColumn id="18" name="80" dataDxfId="88"/>
    <tableColumn id="19" name="90" dataDxfId="87"/>
    <tableColumn id="20" name="Column1" dataDxfId="86"/>
    <tableColumn id="21" name="Column2" dataDxfId="85"/>
    <tableColumn id="22" name="Column3" dataDxfId="84"/>
    <tableColumn id="23" name="Current quarter's scenario" dataDxfId="83"/>
    <tableColumn id="25" name="Actual inflation" dataDxfId="82"/>
    <tableColumn id="24" name="Previous quarter's scenario" dataDxfId="81"/>
    <tableColumn id="26" name="Lower part" dataDxfId="80"/>
    <tableColumn id="28" name="Target" dataDxfId="79"/>
    <tableColumn id="27" name="Upper part" dataDxfId="78"/>
    <tableColumn id="29" name="Column4" dataDxfId="77"/>
    <tableColumn id="30" name="Column5" dataDxfId="76"/>
  </tableColumns>
  <tableStyleInfo showFirstColumn="0" showLastColumn="0" showRowStripes="1" showColumnStripes="0"/>
</table>
</file>

<file path=xl/tables/table2.xml><?xml version="1.0" encoding="utf-8"?>
<table xmlns="http://schemas.openxmlformats.org/spreadsheetml/2006/main" id="5" name="Table1631023536" displayName="Table1631023536" ref="A1:AD59" totalsRowShown="0" headerRowDxfId="75" dataDxfId="74" tableBorderDxfId="73">
  <tableColumns count="30">
    <tableColumn id="1" name="List!A1" dataDxfId="72"/>
    <tableColumn id="2" name="-90" dataDxfId="71"/>
    <tableColumn id="3" name="-80" dataDxfId="70"/>
    <tableColumn id="4" name="-70" dataDxfId="69"/>
    <tableColumn id="5" name="-60" dataDxfId="68"/>
    <tableColumn id="6" name="-50" dataDxfId="67"/>
    <tableColumn id="7" name="-40" dataDxfId="66"/>
    <tableColumn id="8" name="-30" dataDxfId="65"/>
    <tableColumn id="9" name="-20" dataDxfId="64"/>
    <tableColumn id="10" name="-10" dataDxfId="63"/>
    <tableColumn id="11" name="10" dataDxfId="62"/>
    <tableColumn id="12" name="20" dataDxfId="61"/>
    <tableColumn id="13" name="30" dataDxfId="60"/>
    <tableColumn id="14" name="40" dataDxfId="59"/>
    <tableColumn id="15" name="50" dataDxfId="58"/>
    <tableColumn id="16" name="60" dataDxfId="57"/>
    <tableColumn id="17" name="70" dataDxfId="56"/>
    <tableColumn id="18" name="80" dataDxfId="55"/>
    <tableColumn id="19" name="90" dataDxfId="54"/>
    <tableColumn id="20" name="Column1" dataDxfId="53"/>
    <tableColumn id="21" name="Column2" dataDxfId="52"/>
    <tableColumn id="22" name="Column3" dataDxfId="51"/>
    <tableColumn id="23" name="Current quarter's scenario" dataDxfId="50"/>
    <tableColumn id="25" name="Actual inflation" dataDxfId="49"/>
    <tableColumn id="24" name="Previous quarter's scenario" dataDxfId="48"/>
    <tableColumn id="26" name="Lower part" dataDxfId="47"/>
    <tableColumn id="28" name="Target" dataDxfId="46"/>
    <tableColumn id="27" name="Upper part" dataDxfId="45"/>
    <tableColumn id="29" name="Column4" dataDxfId="44"/>
    <tableColumn id="30" name="Column5" dataDxfId="43"/>
  </tableColumns>
  <tableStyleInfo showFirstColumn="0" showLastColumn="0" showRowStripes="1" showColumnStripes="0"/>
</table>
</file>

<file path=xl/tables/table3.xml><?xml version="1.0" encoding="utf-8"?>
<table xmlns="http://schemas.openxmlformats.org/spreadsheetml/2006/main" id="3" name="Table174" displayName="Table174" ref="A1:G36" totalsRowShown="0" headerRowDxfId="42" dataDxfId="41" tableBorderDxfId="40">
  <tableColumns count="7">
    <tableColumn id="1" name="List!A1" dataDxfId="39"/>
    <tableColumn id="2" name="First quarter 2022 scenario" dataDxfId="38" dataCellStyle="Обычный 2"/>
    <tableColumn id="7" name="Second quarter 2022 scenario" dataDxfId="37" dataCellStyle="Обычный 2"/>
    <tableColumn id="11" name="Third quarter 2022 scenario" dataDxfId="36" dataCellStyle="Обычный 2"/>
    <tableColumn id="12" name="Fourth quarter 2022 scenario" dataDxfId="35" dataCellStyle="Обычный 2"/>
    <tableColumn id="10" name="Actual inflation" dataDxfId="34" dataCellStyle="Обычный 2"/>
    <tableColumn id="3" name="12-month core inflation" dataDxfId="33"/>
  </tableColumns>
  <tableStyleInfo showFirstColumn="0" showLastColumn="0" showRowStripes="1" showColumnStripes="0"/>
</table>
</file>

<file path=xl/tables/table4.xml><?xml version="1.0" encoding="utf-8"?>
<table xmlns="http://schemas.openxmlformats.org/spreadsheetml/2006/main" id="11" name="Table1712" displayName="Table1712" ref="A1:J133" totalsRowShown="0" headerRowDxfId="32" dataDxfId="31">
  <tableColumns count="10">
    <tableColumn id="1" name="List!A1" dataDxfId="2"/>
    <tableColumn id="2" name="Deposit" dataDxfId="30"/>
    <tableColumn id="3" name="Deposit auctions" dataDxfId="29"/>
    <tableColumn id="4" name="Reverse repo" dataDxfId="28"/>
    <tableColumn id="5" name="Foreign curreny swap (attraction)" dataDxfId="27"/>
    <tableColumn id="6" name="Repo (up to 7 days)" dataDxfId="26"/>
    <tableColumn id="7" name="Lombard repo" dataDxfId="25"/>
    <tableColumn id="8" name="Structural repo (91-day)" dataDxfId="24"/>
    <tableColumn id="9" name="Foreign currency swap (allocation)" dataDxfId="23"/>
    <tableColumn id="10" name="Liquidity, net" dataDxfId="22"/>
  </tableColumns>
  <tableStyleInfo showFirstColumn="0" showLastColumn="0" showRowStripes="1" showColumnStripes="0"/>
</table>
</file>

<file path=xl/tables/table5.xml><?xml version="1.0" encoding="utf-8"?>
<table xmlns="http://schemas.openxmlformats.org/spreadsheetml/2006/main" id="9" name="Table1410" displayName="Table1410" ref="A1:F16" totalsRowShown="0" headerRowDxfId="21" dataDxfId="20">
  <tableColumns count="6">
    <tableColumn id="1" name="List!A1" dataDxfId="19"/>
    <tableColumn id="4" name="Dec-21" dataDxfId="18" dataCellStyle="Normal 2"/>
    <tableColumn id="2" name="Mar-22" dataDxfId="17" dataCellStyle="Normal 2"/>
    <tableColumn id="5" name="Jun-22" dataDxfId="16" dataCellStyle="Normal 2"/>
    <tableColumn id="6" name="Sep-22" dataDxfId="15" dataCellStyle="Normal 2"/>
    <tableColumn id="3" name="Dec-22" dataDxfId="14" dataCellStyle="Normal 2"/>
  </tableColumns>
  <tableStyleInfo showFirstColumn="0" showLastColumn="0" showRowStripes="1" showColumnStripes="0"/>
</table>
</file>

<file path=xl/tables/table6.xml><?xml version="1.0" encoding="utf-8"?>
<table xmlns="http://schemas.openxmlformats.org/spreadsheetml/2006/main" id="4" name="Table1135" displayName="Table1135" ref="A1:E269" totalsRowShown="0" headerRowDxfId="0" dataDxfId="1" headerRowCellStyle="Hyperlink">
  <tableColumns count="5">
    <tableColumn id="1" name="List!A1" dataDxfId="13"/>
    <tableColumn id="5" name="List!A12" dataDxfId="12"/>
    <tableColumn id="4" name="List!A13" dataDxfId="11"/>
    <tableColumn id="3" name="List!A14" dataDxfId="10"/>
    <tableColumn id="2" name="List!A15" dataDxfId="9"/>
  </tableColumns>
  <tableStyleInfo showFirstColumn="0" showLastColumn="0" showRowStripes="1" showColumnStripes="0"/>
</table>
</file>

<file path=xl/tables/table7.xml><?xml version="1.0" encoding="utf-8"?>
<table xmlns="http://schemas.openxmlformats.org/spreadsheetml/2006/main" id="12" name="Table11113" displayName="Table11113" ref="A1:D756" totalsRowShown="0" headerRowDxfId="8" dataDxfId="7">
  <tableColumns count="4">
    <tableColumn id="1" name="List!A1" dataDxfId="6"/>
    <tableColumn id="5" name="USD/AMD" dataDxfId="5" dataCellStyle="Normal 32 3"/>
    <tableColumn id="6" name="EUR/AMD" dataDxfId="4" dataCellStyle="Normal 32 3"/>
    <tableColumn id="2" name="RUB/AMD" dataDxfId="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8575">
          <a:solidFill>
            <a:sysClr val="windowText" lastClr="00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2.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5.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1.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0.xml"/></Relationships>
</file>

<file path=xl/worksheets/_rels/sheet4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1.xml"/></Relationships>
</file>

<file path=xl/worksheets/_rels/sheet4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53.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56.x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G65"/>
  <sheetViews>
    <sheetView tabSelected="1" topLeftCell="A46" zoomScale="110" zoomScaleNormal="110" workbookViewId="0">
      <selection activeCell="A59" sqref="A59"/>
    </sheetView>
  </sheetViews>
  <sheetFormatPr defaultColWidth="8.88671875" defaultRowHeight="13.5"/>
  <cols>
    <col min="1" max="1" width="11.44140625" style="3" customWidth="1"/>
    <col min="2" max="2" width="123.44140625" style="3" bestFit="1" customWidth="1"/>
    <col min="3" max="5" width="8.88671875" style="3"/>
    <col min="6" max="8" width="0" style="3" hidden="1" customWidth="1"/>
    <col min="9" max="9" width="14.88671875" style="3" customWidth="1"/>
    <col min="10" max="16384" width="8.88671875" style="3"/>
  </cols>
  <sheetData>
    <row r="1" spans="1:5">
      <c r="A1" s="1"/>
      <c r="B1" s="1" t="s">
        <v>0</v>
      </c>
    </row>
    <row r="2" spans="1:5">
      <c r="A2" s="1"/>
      <c r="B2" s="1"/>
    </row>
    <row r="3" spans="1:5" ht="20.100000000000001" customHeight="1">
      <c r="A3" s="295" t="s">
        <v>760</v>
      </c>
      <c r="B3" s="63" t="s">
        <v>1</v>
      </c>
    </row>
    <row r="4" spans="1:5" s="5" customFormat="1" ht="20.100000000000001" customHeight="1">
      <c r="A4" s="295" t="s">
        <v>761</v>
      </c>
      <c r="B4" s="254" t="s">
        <v>2</v>
      </c>
      <c r="C4" s="46"/>
      <c r="D4" s="46"/>
      <c r="E4" s="46"/>
    </row>
    <row r="5" spans="1:5" ht="20.100000000000001" customHeight="1">
      <c r="A5" s="295" t="s">
        <v>762</v>
      </c>
      <c r="B5" s="45" t="s">
        <v>3</v>
      </c>
    </row>
    <row r="6" spans="1:5" ht="20.100000000000001" customHeight="1">
      <c r="A6" s="295" t="s">
        <v>763</v>
      </c>
      <c r="B6" s="45" t="s">
        <v>4</v>
      </c>
    </row>
    <row r="7" spans="1:5" ht="20.100000000000001" customHeight="1">
      <c r="A7" s="295" t="s">
        <v>764</v>
      </c>
      <c r="B7" s="45" t="s">
        <v>5</v>
      </c>
    </row>
    <row r="8" spans="1:5" ht="20.100000000000001" customHeight="1">
      <c r="A8" s="295" t="s">
        <v>765</v>
      </c>
      <c r="B8" s="254" t="s">
        <v>6</v>
      </c>
    </row>
    <row r="9" spans="1:5" ht="20.100000000000001" customHeight="1">
      <c r="A9" s="295" t="s">
        <v>766</v>
      </c>
      <c r="B9" s="45" t="s">
        <v>7</v>
      </c>
    </row>
    <row r="10" spans="1:5" ht="20.100000000000001" customHeight="1">
      <c r="A10" s="295" t="s">
        <v>767</v>
      </c>
      <c r="B10" s="45" t="s">
        <v>8</v>
      </c>
    </row>
    <row r="11" spans="1:5" ht="20.100000000000001" customHeight="1">
      <c r="A11" s="295" t="s">
        <v>768</v>
      </c>
      <c r="B11" s="45" t="s">
        <v>9</v>
      </c>
    </row>
    <row r="12" spans="1:5" ht="20.100000000000001" customHeight="1">
      <c r="A12" s="295" t="s">
        <v>769</v>
      </c>
      <c r="B12" s="254" t="s">
        <v>10</v>
      </c>
    </row>
    <row r="13" spans="1:5" ht="20.100000000000001" customHeight="1">
      <c r="A13" s="295" t="s">
        <v>770</v>
      </c>
      <c r="B13" s="45" t="s">
        <v>11</v>
      </c>
    </row>
    <row r="14" spans="1:5" ht="20.100000000000001" customHeight="1">
      <c r="A14" s="295" t="s">
        <v>771</v>
      </c>
      <c r="B14" s="45" t="s">
        <v>12</v>
      </c>
    </row>
    <row r="15" spans="1:5" ht="20.100000000000001" customHeight="1">
      <c r="A15" s="295" t="s">
        <v>772</v>
      </c>
      <c r="B15" s="45" t="s">
        <v>13</v>
      </c>
    </row>
    <row r="16" spans="1:5" ht="20.100000000000001" customHeight="1">
      <c r="A16" s="295" t="s">
        <v>773</v>
      </c>
      <c r="B16" s="45" t="s">
        <v>14</v>
      </c>
    </row>
    <row r="17" spans="1:1011 1036:2036 2061:3061 3086:4086 4111:5111 5136:6136 6161:7161 7186:8186 8211:9211 9236:10236 10261:11261 11286:12286 12311:13311 13336:14336 14361:15336 15361:16361" ht="20.100000000000001" customHeight="1">
      <c r="A17" s="295" t="s">
        <v>774</v>
      </c>
      <c r="B17" s="45" t="s">
        <v>15</v>
      </c>
    </row>
    <row r="18" spans="1:1011 1036:2036 2061:3061 3086:4086 4111:5111 5136:6136 6161:7161 7186:8186 8211:9211 9236:10236 10261:11261 11286:12286 12311:13311 13336:14336 14361:15336 15361:16361" ht="20.100000000000001" customHeight="1">
      <c r="A18" s="295" t="s">
        <v>775</v>
      </c>
      <c r="B18" s="45" t="s">
        <v>16</v>
      </c>
      <c r="AJ18" s="4"/>
      <c r="BI18" s="4"/>
      <c r="CH18" s="4"/>
      <c r="DG18" s="4"/>
      <c r="EF18" s="4"/>
      <c r="FE18" s="4"/>
      <c r="GD18" s="4"/>
      <c r="HC18" s="4"/>
      <c r="IB18" s="4"/>
      <c r="JA18" s="4"/>
      <c r="JZ18" s="4"/>
      <c r="KY18" s="4"/>
      <c r="LX18" s="4"/>
      <c r="MW18" s="4"/>
      <c r="NV18" s="4"/>
      <c r="OU18" s="4"/>
      <c r="PT18" s="4"/>
      <c r="QS18" s="4"/>
      <c r="RR18" s="4"/>
      <c r="SQ18" s="4"/>
      <c r="TP18" s="4"/>
      <c r="UO18" s="4"/>
      <c r="VN18" s="4"/>
      <c r="WM18" s="4"/>
      <c r="XL18" s="4"/>
      <c r="YK18" s="4"/>
      <c r="ZJ18" s="4"/>
      <c r="AAI18" s="4"/>
      <c r="ABH18" s="4"/>
      <c r="ACG18" s="4"/>
      <c r="ADF18" s="4"/>
      <c r="AEE18" s="4"/>
      <c r="AFD18" s="4"/>
      <c r="AGC18" s="4"/>
      <c r="AHB18" s="4"/>
      <c r="AIA18" s="4"/>
      <c r="AIZ18" s="4"/>
      <c r="AJY18" s="4"/>
      <c r="AKX18" s="4"/>
      <c r="ALW18" s="4"/>
      <c r="AMV18" s="4"/>
      <c r="ANU18" s="4"/>
      <c r="AOT18" s="4"/>
      <c r="APS18" s="4"/>
      <c r="AQR18" s="4"/>
      <c r="ARQ18" s="4"/>
      <c r="ASP18" s="4"/>
      <c r="ATO18" s="4"/>
      <c r="AUN18" s="4"/>
      <c r="AVM18" s="4"/>
      <c r="AWL18" s="4"/>
      <c r="AXK18" s="4"/>
      <c r="AYJ18" s="4"/>
      <c r="AZI18" s="4"/>
      <c r="BAH18" s="4"/>
      <c r="BBG18" s="4"/>
      <c r="BCF18" s="4"/>
      <c r="BDE18" s="4"/>
      <c r="BED18" s="4"/>
      <c r="BFC18" s="4"/>
      <c r="BGB18" s="4"/>
      <c r="BHA18" s="4"/>
      <c r="BHZ18" s="4"/>
      <c r="BIY18" s="4"/>
      <c r="BJX18" s="4"/>
      <c r="BKW18" s="4"/>
      <c r="BLV18" s="4"/>
      <c r="BMU18" s="4"/>
      <c r="BNT18" s="4"/>
      <c r="BOS18" s="4"/>
      <c r="BPR18" s="4"/>
      <c r="BQQ18" s="4"/>
      <c r="BRP18" s="4"/>
      <c r="BSO18" s="4"/>
      <c r="BTN18" s="4"/>
      <c r="BUM18" s="4"/>
      <c r="BVL18" s="4"/>
      <c r="BWK18" s="4"/>
      <c r="BXJ18" s="4"/>
      <c r="BYI18" s="4"/>
      <c r="BZH18" s="4"/>
      <c r="CAG18" s="4"/>
      <c r="CBF18" s="4"/>
      <c r="CCE18" s="4"/>
      <c r="CDD18" s="4"/>
      <c r="CEC18" s="4"/>
      <c r="CFB18" s="4"/>
      <c r="CGA18" s="4"/>
      <c r="CGZ18" s="4"/>
      <c r="CHY18" s="4"/>
      <c r="CIX18" s="4"/>
      <c r="CJW18" s="4"/>
      <c r="CKV18" s="4"/>
      <c r="CLU18" s="4"/>
      <c r="CMT18" s="4"/>
      <c r="CNS18" s="4"/>
      <c r="COR18" s="4"/>
      <c r="CPQ18" s="4"/>
      <c r="CQP18" s="4"/>
      <c r="CRO18" s="4"/>
      <c r="CSN18" s="4"/>
      <c r="CTM18" s="4"/>
      <c r="CUL18" s="4"/>
      <c r="CVK18" s="4"/>
      <c r="CWJ18" s="4"/>
      <c r="CXI18" s="4"/>
      <c r="CYH18" s="4"/>
      <c r="CZG18" s="4"/>
      <c r="DAF18" s="4"/>
      <c r="DBE18" s="4"/>
      <c r="DCD18" s="4"/>
      <c r="DDC18" s="4"/>
      <c r="DEB18" s="4"/>
      <c r="DFA18" s="4"/>
      <c r="DFZ18" s="4"/>
      <c r="DGY18" s="4"/>
      <c r="DHX18" s="4"/>
      <c r="DIW18" s="4"/>
      <c r="DJV18" s="4"/>
      <c r="DKU18" s="4"/>
      <c r="DLT18" s="4"/>
      <c r="DMS18" s="4"/>
      <c r="DNR18" s="4"/>
      <c r="DOQ18" s="4"/>
      <c r="DPP18" s="4"/>
      <c r="DQO18" s="4"/>
      <c r="DRN18" s="4"/>
      <c r="DSM18" s="4"/>
      <c r="DTL18" s="4"/>
      <c r="DUK18" s="4"/>
      <c r="DVJ18" s="4"/>
      <c r="DWI18" s="4"/>
      <c r="DXH18" s="4"/>
      <c r="DYG18" s="4"/>
      <c r="DZF18" s="4"/>
      <c r="EAE18" s="4"/>
      <c r="EBD18" s="4"/>
      <c r="ECC18" s="4"/>
      <c r="EDB18" s="4"/>
      <c r="EEA18" s="4"/>
      <c r="EEZ18" s="4"/>
      <c r="EFY18" s="4"/>
      <c r="EGX18" s="4"/>
      <c r="EHW18" s="4"/>
      <c r="EIV18" s="4"/>
      <c r="EJU18" s="4"/>
      <c r="EKT18" s="4"/>
      <c r="ELS18" s="4"/>
      <c r="EMR18" s="4"/>
      <c r="ENQ18" s="4"/>
      <c r="EOP18" s="4"/>
      <c r="EPO18" s="4"/>
      <c r="EQN18" s="4"/>
      <c r="ERM18" s="4"/>
      <c r="ESL18" s="4"/>
      <c r="ETK18" s="4"/>
      <c r="EUJ18" s="4"/>
      <c r="EVI18" s="4"/>
      <c r="EWH18" s="4"/>
      <c r="EXG18" s="4"/>
      <c r="EYF18" s="4"/>
      <c r="EZE18" s="4"/>
      <c r="FAD18" s="4"/>
      <c r="FBC18" s="4"/>
      <c r="FCB18" s="4"/>
      <c r="FDA18" s="4"/>
      <c r="FDZ18" s="4"/>
      <c r="FEY18" s="4"/>
      <c r="FFX18" s="4"/>
      <c r="FGW18" s="4"/>
      <c r="FHV18" s="4"/>
      <c r="FIU18" s="4"/>
      <c r="FJT18" s="4"/>
      <c r="FKS18" s="4"/>
      <c r="FLR18" s="4"/>
      <c r="FMQ18" s="4"/>
      <c r="FNP18" s="4"/>
      <c r="FOO18" s="4"/>
      <c r="FPN18" s="4"/>
      <c r="FQM18" s="4"/>
      <c r="FRL18" s="4"/>
      <c r="FSK18" s="4"/>
      <c r="FTJ18" s="4"/>
      <c r="FUI18" s="4"/>
      <c r="FVH18" s="4"/>
      <c r="FWG18" s="4"/>
      <c r="FXF18" s="4"/>
      <c r="FYE18" s="4"/>
      <c r="FZD18" s="4"/>
      <c r="GAC18" s="4"/>
      <c r="GBB18" s="4"/>
      <c r="GCA18" s="4"/>
      <c r="GCZ18" s="4"/>
      <c r="GDY18" s="4"/>
      <c r="GEX18" s="4"/>
      <c r="GFW18" s="4"/>
      <c r="GGV18" s="4"/>
      <c r="GHU18" s="4"/>
      <c r="GIT18" s="4"/>
      <c r="GJS18" s="4"/>
      <c r="GKR18" s="4"/>
      <c r="GLQ18" s="4"/>
      <c r="GMP18" s="4"/>
      <c r="GNO18" s="4"/>
      <c r="GON18" s="4"/>
      <c r="GPM18" s="4"/>
      <c r="GQL18" s="4"/>
      <c r="GRK18" s="4"/>
      <c r="GSJ18" s="4"/>
      <c r="GTI18" s="4"/>
      <c r="GUH18" s="4"/>
      <c r="GVG18" s="4"/>
      <c r="GWF18" s="4"/>
      <c r="GXE18" s="4"/>
      <c r="GYD18" s="4"/>
      <c r="GZC18" s="4"/>
      <c r="HAB18" s="4"/>
      <c r="HBA18" s="4"/>
      <c r="HBZ18" s="4"/>
      <c r="HCY18" s="4"/>
      <c r="HDX18" s="4"/>
      <c r="HEW18" s="4"/>
      <c r="HFV18" s="4"/>
      <c r="HGU18" s="4"/>
      <c r="HHT18" s="4"/>
      <c r="HIS18" s="4"/>
      <c r="HJR18" s="4"/>
      <c r="HKQ18" s="4"/>
      <c r="HLP18" s="4"/>
      <c r="HMO18" s="4"/>
      <c r="HNN18" s="4"/>
      <c r="HOM18" s="4"/>
      <c r="HPL18" s="4"/>
      <c r="HQK18" s="4"/>
      <c r="HRJ18" s="4"/>
      <c r="HSI18" s="4"/>
      <c r="HTH18" s="4"/>
      <c r="HUG18" s="4"/>
      <c r="HVF18" s="4"/>
      <c r="HWE18" s="4"/>
      <c r="HXD18" s="4"/>
      <c r="HYC18" s="4"/>
      <c r="HZB18" s="4"/>
      <c r="IAA18" s="4"/>
      <c r="IAZ18" s="4"/>
      <c r="IBY18" s="4"/>
      <c r="ICX18" s="4"/>
      <c r="IDW18" s="4"/>
      <c r="IEV18" s="4"/>
      <c r="IFU18" s="4"/>
      <c r="IGT18" s="4"/>
      <c r="IHS18" s="4"/>
      <c r="IIR18" s="4"/>
      <c r="IJQ18" s="4"/>
      <c r="IKP18" s="4"/>
      <c r="ILO18" s="4"/>
      <c r="IMN18" s="4"/>
      <c r="INM18" s="4"/>
      <c r="IOL18" s="4"/>
      <c r="IPK18" s="4"/>
      <c r="IQJ18" s="4"/>
      <c r="IRI18" s="4"/>
      <c r="ISH18" s="4"/>
      <c r="ITG18" s="4"/>
      <c r="IUF18" s="4"/>
      <c r="IVE18" s="4"/>
      <c r="IWD18" s="4"/>
      <c r="IXC18" s="4"/>
      <c r="IYB18" s="4"/>
      <c r="IZA18" s="4"/>
      <c r="IZZ18" s="4"/>
      <c r="JAY18" s="4"/>
      <c r="JBX18" s="4"/>
      <c r="JCW18" s="4"/>
      <c r="JDV18" s="4"/>
      <c r="JEU18" s="4"/>
      <c r="JFT18" s="4"/>
      <c r="JGS18" s="4"/>
      <c r="JHR18" s="4"/>
      <c r="JIQ18" s="4"/>
      <c r="JJP18" s="4"/>
      <c r="JKO18" s="4"/>
      <c r="JLN18" s="4"/>
      <c r="JMM18" s="4"/>
      <c r="JNL18" s="4"/>
      <c r="JOK18" s="4"/>
      <c r="JPJ18" s="4"/>
      <c r="JQI18" s="4"/>
      <c r="JRH18" s="4"/>
      <c r="JSG18" s="4"/>
      <c r="JTF18" s="4"/>
      <c r="JUE18" s="4"/>
      <c r="JVD18" s="4"/>
      <c r="JWC18" s="4"/>
      <c r="JXB18" s="4"/>
      <c r="JYA18" s="4"/>
      <c r="JYZ18" s="4"/>
      <c r="JZY18" s="4"/>
      <c r="KAX18" s="4"/>
      <c r="KBW18" s="4"/>
      <c r="KCV18" s="4"/>
      <c r="KDU18" s="4"/>
      <c r="KET18" s="4"/>
      <c r="KFS18" s="4"/>
      <c r="KGR18" s="4"/>
      <c r="KHQ18" s="4"/>
      <c r="KIP18" s="4"/>
      <c r="KJO18" s="4"/>
      <c r="KKN18" s="4"/>
      <c r="KLM18" s="4"/>
      <c r="KML18" s="4"/>
      <c r="KNK18" s="4"/>
      <c r="KOJ18" s="4"/>
      <c r="KPI18" s="4"/>
      <c r="KQH18" s="4"/>
      <c r="KRG18" s="4"/>
      <c r="KSF18" s="4"/>
      <c r="KTE18" s="4"/>
      <c r="KUD18" s="4"/>
      <c r="KVC18" s="4"/>
      <c r="KWB18" s="4"/>
      <c r="KXA18" s="4"/>
      <c r="KXZ18" s="4"/>
      <c r="KYY18" s="4"/>
      <c r="KZX18" s="4"/>
      <c r="LAW18" s="4"/>
      <c r="LBV18" s="4"/>
      <c r="LCU18" s="4"/>
      <c r="LDT18" s="4"/>
      <c r="LES18" s="4"/>
      <c r="LFR18" s="4"/>
      <c r="LGQ18" s="4"/>
      <c r="LHP18" s="4"/>
      <c r="LIO18" s="4"/>
      <c r="LJN18" s="4"/>
      <c r="LKM18" s="4"/>
      <c r="LLL18" s="4"/>
      <c r="LMK18" s="4"/>
      <c r="LNJ18" s="4"/>
      <c r="LOI18" s="4"/>
      <c r="LPH18" s="4"/>
      <c r="LQG18" s="4"/>
      <c r="LRF18" s="4"/>
      <c r="LSE18" s="4"/>
      <c r="LTD18" s="4"/>
      <c r="LUC18" s="4"/>
      <c r="LVB18" s="4"/>
      <c r="LWA18" s="4"/>
      <c r="LWZ18" s="4"/>
      <c r="LXY18" s="4"/>
      <c r="LYX18" s="4"/>
      <c r="LZW18" s="4"/>
      <c r="MAV18" s="4"/>
      <c r="MBU18" s="4"/>
      <c r="MCT18" s="4"/>
      <c r="MDS18" s="4"/>
      <c r="MER18" s="4"/>
      <c r="MFQ18" s="4"/>
      <c r="MGP18" s="4"/>
      <c r="MHO18" s="4"/>
      <c r="MIN18" s="4"/>
      <c r="MJM18" s="4"/>
      <c r="MKL18" s="4"/>
      <c r="MLK18" s="4"/>
      <c r="MMJ18" s="4"/>
      <c r="MNI18" s="4"/>
      <c r="MOH18" s="4"/>
      <c r="MPG18" s="4"/>
      <c r="MQF18" s="4"/>
      <c r="MRE18" s="4"/>
      <c r="MSD18" s="4"/>
      <c r="MTC18" s="4"/>
      <c r="MUB18" s="4"/>
      <c r="MVA18" s="4"/>
      <c r="MVZ18" s="4"/>
      <c r="MWY18" s="4"/>
      <c r="MXX18" s="4"/>
      <c r="MYW18" s="4"/>
      <c r="MZV18" s="4"/>
      <c r="NAU18" s="4"/>
      <c r="NBT18" s="4"/>
      <c r="NCS18" s="4"/>
      <c r="NDR18" s="4"/>
      <c r="NEQ18" s="4"/>
      <c r="NFP18" s="4"/>
      <c r="NGO18" s="4"/>
      <c r="NHN18" s="4"/>
      <c r="NIM18" s="4"/>
      <c r="NJL18" s="4"/>
      <c r="NKK18" s="4"/>
      <c r="NLJ18" s="4"/>
      <c r="NMI18" s="4"/>
      <c r="NNH18" s="4"/>
      <c r="NOG18" s="4"/>
      <c r="NPF18" s="4"/>
      <c r="NQE18" s="4"/>
      <c r="NRD18" s="4"/>
      <c r="NSC18" s="4"/>
      <c r="NTB18" s="4"/>
      <c r="NUA18" s="4"/>
      <c r="NUZ18" s="4"/>
      <c r="NVY18" s="4"/>
      <c r="NWX18" s="4"/>
      <c r="NXW18" s="4"/>
      <c r="NYV18" s="4"/>
      <c r="NZU18" s="4"/>
      <c r="OAT18" s="4"/>
      <c r="OBS18" s="4"/>
      <c r="OCR18" s="4"/>
      <c r="ODQ18" s="4"/>
      <c r="OEP18" s="4"/>
      <c r="OFO18" s="4"/>
      <c r="OGN18" s="4"/>
      <c r="OHM18" s="4"/>
      <c r="OIL18" s="4"/>
      <c r="OJK18" s="4"/>
      <c r="OKJ18" s="4"/>
      <c r="OLI18" s="4"/>
      <c r="OMH18" s="4"/>
      <c r="ONG18" s="4"/>
      <c r="OOF18" s="4"/>
      <c r="OPE18" s="4"/>
      <c r="OQD18" s="4"/>
      <c r="ORC18" s="4"/>
      <c r="OSB18" s="4"/>
      <c r="OTA18" s="4"/>
      <c r="OTZ18" s="4"/>
      <c r="OUY18" s="4"/>
      <c r="OVX18" s="4"/>
      <c r="OWW18" s="4"/>
      <c r="OXV18" s="4"/>
      <c r="OYU18" s="4"/>
      <c r="OZT18" s="4"/>
      <c r="PAS18" s="4"/>
      <c r="PBR18" s="4"/>
      <c r="PCQ18" s="4"/>
      <c r="PDP18" s="4"/>
      <c r="PEO18" s="4"/>
      <c r="PFN18" s="4"/>
      <c r="PGM18" s="4"/>
      <c r="PHL18" s="4"/>
      <c r="PIK18" s="4"/>
      <c r="PJJ18" s="4"/>
      <c r="PKI18" s="4"/>
      <c r="PLH18" s="4"/>
      <c r="PMG18" s="4"/>
      <c r="PNF18" s="4"/>
      <c r="POE18" s="4"/>
      <c r="PPD18" s="4"/>
      <c r="PQC18" s="4"/>
      <c r="PRB18" s="4"/>
      <c r="PSA18" s="4"/>
      <c r="PSZ18" s="4"/>
      <c r="PTY18" s="4"/>
      <c r="PUX18" s="4"/>
      <c r="PVW18" s="4"/>
      <c r="PWV18" s="4"/>
      <c r="PXU18" s="4"/>
      <c r="PYT18" s="4"/>
      <c r="PZS18" s="4"/>
      <c r="QAR18" s="4"/>
      <c r="QBQ18" s="4"/>
      <c r="QCP18" s="4"/>
      <c r="QDO18" s="4"/>
      <c r="QEN18" s="4"/>
      <c r="QFM18" s="4"/>
      <c r="QGL18" s="4"/>
      <c r="QHK18" s="4"/>
      <c r="QIJ18" s="4"/>
      <c r="QJI18" s="4"/>
      <c r="QKH18" s="4"/>
      <c r="QLG18" s="4"/>
      <c r="QMF18" s="4"/>
      <c r="QNE18" s="4"/>
      <c r="QOD18" s="4"/>
      <c r="QPC18" s="4"/>
      <c r="QQB18" s="4"/>
      <c r="QRA18" s="4"/>
      <c r="QRZ18" s="4"/>
      <c r="QSY18" s="4"/>
      <c r="QTX18" s="4"/>
      <c r="QUW18" s="4"/>
      <c r="QVV18" s="4"/>
      <c r="QWU18" s="4"/>
      <c r="QXT18" s="4"/>
      <c r="QYS18" s="4"/>
      <c r="QZR18" s="4"/>
      <c r="RAQ18" s="4"/>
      <c r="RBP18" s="4"/>
      <c r="RCO18" s="4"/>
      <c r="RDN18" s="4"/>
      <c r="REM18" s="4"/>
      <c r="RFL18" s="4"/>
      <c r="RGK18" s="4"/>
      <c r="RHJ18" s="4"/>
      <c r="RII18" s="4"/>
      <c r="RJH18" s="4"/>
      <c r="RKG18" s="4"/>
      <c r="RLF18" s="4"/>
      <c r="RME18" s="4"/>
      <c r="RND18" s="4"/>
      <c r="ROC18" s="4"/>
      <c r="RPB18" s="4"/>
      <c r="RQA18" s="4"/>
      <c r="RQZ18" s="4"/>
      <c r="RRY18" s="4"/>
      <c r="RSX18" s="4"/>
      <c r="RTW18" s="4"/>
      <c r="RUV18" s="4"/>
      <c r="RVU18" s="4"/>
      <c r="RWT18" s="4"/>
      <c r="RXS18" s="4"/>
      <c r="RYR18" s="4"/>
      <c r="RZQ18" s="4"/>
      <c r="SAP18" s="4"/>
      <c r="SBO18" s="4"/>
      <c r="SCN18" s="4"/>
      <c r="SDM18" s="4"/>
      <c r="SEL18" s="4"/>
      <c r="SFK18" s="4"/>
      <c r="SGJ18" s="4"/>
      <c r="SHI18" s="4"/>
      <c r="SIH18" s="4"/>
      <c r="SJG18" s="4"/>
      <c r="SKF18" s="4"/>
      <c r="SLE18" s="4"/>
      <c r="SMD18" s="4"/>
      <c r="SNC18" s="4"/>
      <c r="SOB18" s="4"/>
      <c r="SPA18" s="4"/>
      <c r="SPZ18" s="4"/>
      <c r="SQY18" s="4"/>
      <c r="SRX18" s="4"/>
      <c r="SSW18" s="4"/>
      <c r="STV18" s="4"/>
      <c r="SUU18" s="4"/>
      <c r="SVT18" s="4"/>
      <c r="SWS18" s="4"/>
      <c r="SXR18" s="4"/>
      <c r="SYQ18" s="4"/>
      <c r="SZP18" s="4"/>
      <c r="TAO18" s="4"/>
      <c r="TBN18" s="4"/>
      <c r="TCM18" s="4"/>
      <c r="TDL18" s="4"/>
      <c r="TEK18" s="4"/>
      <c r="TFJ18" s="4"/>
      <c r="TGI18" s="4"/>
      <c r="THH18" s="4"/>
      <c r="TIG18" s="4"/>
      <c r="TJF18" s="4"/>
      <c r="TKE18" s="4"/>
      <c r="TLD18" s="4"/>
      <c r="TMC18" s="4"/>
      <c r="TNB18" s="4"/>
      <c r="TOA18" s="4"/>
      <c r="TOZ18" s="4"/>
      <c r="TPY18" s="4"/>
      <c r="TQX18" s="4"/>
      <c r="TRW18" s="4"/>
      <c r="TSV18" s="4"/>
      <c r="TTU18" s="4"/>
      <c r="TUT18" s="4"/>
      <c r="TVS18" s="4"/>
      <c r="TWR18" s="4"/>
      <c r="TXQ18" s="4"/>
      <c r="TYP18" s="4"/>
      <c r="TZO18" s="4"/>
      <c r="UAN18" s="4"/>
      <c r="UBM18" s="4"/>
      <c r="UCL18" s="4"/>
      <c r="UDK18" s="4"/>
      <c r="UEJ18" s="4"/>
      <c r="UFI18" s="4"/>
      <c r="UGH18" s="4"/>
      <c r="UHG18" s="4"/>
      <c r="UIF18" s="4"/>
      <c r="UJE18" s="4"/>
      <c r="UKD18" s="4"/>
      <c r="ULC18" s="4"/>
      <c r="UMB18" s="4"/>
      <c r="UNA18" s="4"/>
      <c r="UNZ18" s="4"/>
      <c r="UOY18" s="4"/>
      <c r="UPX18" s="4"/>
      <c r="UQW18" s="4"/>
      <c r="URV18" s="4"/>
      <c r="USU18" s="4"/>
      <c r="UTT18" s="4"/>
      <c r="UUS18" s="4"/>
      <c r="UVR18" s="4"/>
      <c r="UWQ18" s="4"/>
      <c r="UXP18" s="4"/>
      <c r="UYO18" s="4"/>
      <c r="UZN18" s="4"/>
      <c r="VAM18" s="4"/>
      <c r="VBL18" s="4"/>
      <c r="VCK18" s="4"/>
      <c r="VDJ18" s="4"/>
      <c r="VEI18" s="4"/>
      <c r="VFH18" s="4"/>
      <c r="VGG18" s="4"/>
      <c r="VHF18" s="4"/>
      <c r="VIE18" s="4"/>
      <c r="VJD18" s="4"/>
      <c r="VKC18" s="4"/>
      <c r="VLB18" s="4"/>
      <c r="VMA18" s="4"/>
      <c r="VMZ18" s="4"/>
      <c r="VNY18" s="4"/>
      <c r="VOX18" s="4"/>
      <c r="VPW18" s="4"/>
      <c r="VQV18" s="4"/>
      <c r="VRU18" s="4"/>
      <c r="VST18" s="4"/>
      <c r="VTS18" s="4"/>
      <c r="VUR18" s="4"/>
      <c r="VVQ18" s="4"/>
      <c r="VWP18" s="4"/>
      <c r="VXO18" s="4"/>
      <c r="VYN18" s="4"/>
      <c r="VZM18" s="4"/>
      <c r="WAL18" s="4"/>
      <c r="WBK18" s="4"/>
      <c r="WCJ18" s="4"/>
      <c r="WDI18" s="4"/>
      <c r="WEH18" s="4"/>
      <c r="WFG18" s="4"/>
      <c r="WGF18" s="4"/>
      <c r="WHE18" s="4"/>
      <c r="WID18" s="4"/>
      <c r="WJC18" s="4"/>
      <c r="WKB18" s="4"/>
      <c r="WLA18" s="4"/>
      <c r="WLZ18" s="4"/>
      <c r="WMY18" s="4"/>
      <c r="WNX18" s="4"/>
      <c r="WOW18" s="4"/>
      <c r="WPV18" s="4"/>
      <c r="WQU18" s="4"/>
      <c r="WRT18" s="4"/>
      <c r="WSS18" s="4"/>
      <c r="WTR18" s="4"/>
      <c r="WUQ18" s="4"/>
      <c r="WVP18" s="4"/>
      <c r="WWO18" s="4"/>
      <c r="WXN18" s="4"/>
      <c r="WYM18" s="4"/>
      <c r="WZL18" s="4"/>
      <c r="XAK18" s="4"/>
      <c r="XBJ18" s="4"/>
      <c r="XCI18" s="4"/>
      <c r="XDH18" s="4"/>
      <c r="XEG18" s="4"/>
    </row>
    <row r="19" spans="1:1011 1036:2036 2061:3061 3086:4086 4111:5111 5136:6136 6161:7161 7186:8186 8211:9211 9236:10236 10261:11261 11286:12286 12311:13311 13336:14336 14361:15336 15361:16361" ht="20.100000000000001" customHeight="1">
      <c r="A19" s="295" t="s">
        <v>776</v>
      </c>
      <c r="B19" s="45" t="s">
        <v>17</v>
      </c>
      <c r="AJ19" s="4"/>
      <c r="BI19" s="4"/>
      <c r="CH19" s="4"/>
      <c r="DG19" s="4"/>
      <c r="EF19" s="4"/>
      <c r="FE19" s="4"/>
      <c r="GD19" s="4"/>
      <c r="HC19" s="4"/>
      <c r="IB19" s="4"/>
      <c r="JA19" s="4"/>
      <c r="JZ19" s="4"/>
      <c r="KY19" s="4"/>
      <c r="LX19" s="4"/>
      <c r="MW19" s="4"/>
      <c r="NV19" s="4"/>
      <c r="OU19" s="4"/>
      <c r="PT19" s="4"/>
      <c r="QS19" s="4"/>
      <c r="RR19" s="4"/>
      <c r="SQ19" s="4"/>
      <c r="TP19" s="4"/>
      <c r="UO19" s="4"/>
      <c r="VN19" s="4"/>
      <c r="WM19" s="4"/>
      <c r="XL19" s="4"/>
      <c r="YK19" s="4"/>
      <c r="ZJ19" s="4"/>
      <c r="AAI19" s="4"/>
      <c r="ABH19" s="4"/>
      <c r="ACG19" s="4"/>
      <c r="ADF19" s="4"/>
      <c r="AEE19" s="4"/>
      <c r="AFD19" s="4"/>
      <c r="AGC19" s="4"/>
      <c r="AHB19" s="4"/>
      <c r="AIA19" s="4"/>
      <c r="AIZ19" s="4"/>
      <c r="AJY19" s="4"/>
      <c r="AKX19" s="4"/>
      <c r="ALW19" s="4"/>
      <c r="AMV19" s="4"/>
      <c r="ANU19" s="4"/>
      <c r="AOT19" s="4"/>
      <c r="APS19" s="4"/>
      <c r="AQR19" s="4"/>
      <c r="ARQ19" s="4"/>
      <c r="ASP19" s="4"/>
      <c r="ATO19" s="4"/>
      <c r="AUN19" s="4"/>
      <c r="AVM19" s="4"/>
      <c r="AWL19" s="4"/>
      <c r="AXK19" s="4"/>
      <c r="AYJ19" s="4"/>
      <c r="AZI19" s="4"/>
      <c r="BAH19" s="4"/>
      <c r="BBG19" s="4"/>
      <c r="BCF19" s="4"/>
      <c r="BDE19" s="4"/>
      <c r="BED19" s="4"/>
      <c r="BFC19" s="4"/>
      <c r="BGB19" s="4"/>
      <c r="BHA19" s="4"/>
      <c r="BHZ19" s="4"/>
      <c r="BIY19" s="4"/>
      <c r="BJX19" s="4"/>
      <c r="BKW19" s="4"/>
      <c r="BLV19" s="4"/>
      <c r="BMU19" s="4"/>
      <c r="BNT19" s="4"/>
      <c r="BOS19" s="4"/>
      <c r="BPR19" s="4"/>
      <c r="BQQ19" s="4"/>
      <c r="BRP19" s="4"/>
      <c r="BSO19" s="4"/>
      <c r="BTN19" s="4"/>
      <c r="BUM19" s="4"/>
      <c r="BVL19" s="4"/>
      <c r="BWK19" s="4"/>
      <c r="BXJ19" s="4"/>
      <c r="BYI19" s="4"/>
      <c r="BZH19" s="4"/>
      <c r="CAG19" s="4"/>
      <c r="CBF19" s="4"/>
      <c r="CCE19" s="4"/>
      <c r="CDD19" s="4"/>
      <c r="CEC19" s="4"/>
      <c r="CFB19" s="4"/>
      <c r="CGA19" s="4"/>
      <c r="CGZ19" s="4"/>
      <c r="CHY19" s="4"/>
      <c r="CIX19" s="4"/>
      <c r="CJW19" s="4"/>
      <c r="CKV19" s="4"/>
      <c r="CLU19" s="4"/>
      <c r="CMT19" s="4"/>
      <c r="CNS19" s="4"/>
      <c r="COR19" s="4"/>
      <c r="CPQ19" s="4"/>
      <c r="CQP19" s="4"/>
      <c r="CRO19" s="4"/>
      <c r="CSN19" s="4"/>
      <c r="CTM19" s="4"/>
      <c r="CUL19" s="4"/>
      <c r="CVK19" s="4"/>
      <c r="CWJ19" s="4"/>
      <c r="CXI19" s="4"/>
      <c r="CYH19" s="4"/>
      <c r="CZG19" s="4"/>
      <c r="DAF19" s="4"/>
      <c r="DBE19" s="4"/>
      <c r="DCD19" s="4"/>
      <c r="DDC19" s="4"/>
      <c r="DEB19" s="4"/>
      <c r="DFA19" s="4"/>
      <c r="DFZ19" s="4"/>
      <c r="DGY19" s="4"/>
      <c r="DHX19" s="4"/>
      <c r="DIW19" s="4"/>
      <c r="DJV19" s="4"/>
      <c r="DKU19" s="4"/>
      <c r="DLT19" s="4"/>
      <c r="DMS19" s="4"/>
      <c r="DNR19" s="4"/>
      <c r="DOQ19" s="4"/>
      <c r="DPP19" s="4"/>
      <c r="DQO19" s="4"/>
      <c r="DRN19" s="4"/>
      <c r="DSM19" s="4"/>
      <c r="DTL19" s="4"/>
      <c r="DUK19" s="4"/>
      <c r="DVJ19" s="4"/>
      <c r="DWI19" s="4"/>
      <c r="DXH19" s="4"/>
      <c r="DYG19" s="4"/>
      <c r="DZF19" s="4"/>
      <c r="EAE19" s="4"/>
      <c r="EBD19" s="4"/>
      <c r="ECC19" s="4"/>
      <c r="EDB19" s="4"/>
      <c r="EEA19" s="4"/>
      <c r="EEZ19" s="4"/>
      <c r="EFY19" s="4"/>
      <c r="EGX19" s="4"/>
      <c r="EHW19" s="4"/>
      <c r="EIV19" s="4"/>
      <c r="EJU19" s="4"/>
      <c r="EKT19" s="4"/>
      <c r="ELS19" s="4"/>
      <c r="EMR19" s="4"/>
      <c r="ENQ19" s="4"/>
      <c r="EOP19" s="4"/>
      <c r="EPO19" s="4"/>
      <c r="EQN19" s="4"/>
      <c r="ERM19" s="4"/>
      <c r="ESL19" s="4"/>
      <c r="ETK19" s="4"/>
      <c r="EUJ19" s="4"/>
      <c r="EVI19" s="4"/>
      <c r="EWH19" s="4"/>
      <c r="EXG19" s="4"/>
      <c r="EYF19" s="4"/>
      <c r="EZE19" s="4"/>
      <c r="FAD19" s="4"/>
      <c r="FBC19" s="4"/>
      <c r="FCB19" s="4"/>
      <c r="FDA19" s="4"/>
      <c r="FDZ19" s="4"/>
      <c r="FEY19" s="4"/>
      <c r="FFX19" s="4"/>
      <c r="FGW19" s="4"/>
      <c r="FHV19" s="4"/>
      <c r="FIU19" s="4"/>
      <c r="FJT19" s="4"/>
      <c r="FKS19" s="4"/>
      <c r="FLR19" s="4"/>
      <c r="FMQ19" s="4"/>
      <c r="FNP19" s="4"/>
      <c r="FOO19" s="4"/>
      <c r="FPN19" s="4"/>
      <c r="FQM19" s="4"/>
      <c r="FRL19" s="4"/>
      <c r="FSK19" s="4"/>
      <c r="FTJ19" s="4"/>
      <c r="FUI19" s="4"/>
      <c r="FVH19" s="4"/>
      <c r="FWG19" s="4"/>
      <c r="FXF19" s="4"/>
      <c r="FYE19" s="4"/>
      <c r="FZD19" s="4"/>
      <c r="GAC19" s="4"/>
      <c r="GBB19" s="4"/>
      <c r="GCA19" s="4"/>
      <c r="GCZ19" s="4"/>
      <c r="GDY19" s="4"/>
      <c r="GEX19" s="4"/>
      <c r="GFW19" s="4"/>
      <c r="GGV19" s="4"/>
      <c r="GHU19" s="4"/>
      <c r="GIT19" s="4"/>
      <c r="GJS19" s="4"/>
      <c r="GKR19" s="4"/>
      <c r="GLQ19" s="4"/>
      <c r="GMP19" s="4"/>
      <c r="GNO19" s="4"/>
      <c r="GON19" s="4"/>
      <c r="GPM19" s="4"/>
      <c r="GQL19" s="4"/>
      <c r="GRK19" s="4"/>
      <c r="GSJ19" s="4"/>
      <c r="GTI19" s="4"/>
      <c r="GUH19" s="4"/>
      <c r="GVG19" s="4"/>
      <c r="GWF19" s="4"/>
      <c r="GXE19" s="4"/>
      <c r="GYD19" s="4"/>
      <c r="GZC19" s="4"/>
      <c r="HAB19" s="4"/>
      <c r="HBA19" s="4"/>
      <c r="HBZ19" s="4"/>
      <c r="HCY19" s="4"/>
      <c r="HDX19" s="4"/>
      <c r="HEW19" s="4"/>
      <c r="HFV19" s="4"/>
      <c r="HGU19" s="4"/>
      <c r="HHT19" s="4"/>
      <c r="HIS19" s="4"/>
      <c r="HJR19" s="4"/>
      <c r="HKQ19" s="4"/>
      <c r="HLP19" s="4"/>
      <c r="HMO19" s="4"/>
      <c r="HNN19" s="4"/>
      <c r="HOM19" s="4"/>
      <c r="HPL19" s="4"/>
      <c r="HQK19" s="4"/>
      <c r="HRJ19" s="4"/>
      <c r="HSI19" s="4"/>
      <c r="HTH19" s="4"/>
      <c r="HUG19" s="4"/>
      <c r="HVF19" s="4"/>
      <c r="HWE19" s="4"/>
      <c r="HXD19" s="4"/>
      <c r="HYC19" s="4"/>
      <c r="HZB19" s="4"/>
      <c r="IAA19" s="4"/>
      <c r="IAZ19" s="4"/>
      <c r="IBY19" s="4"/>
      <c r="ICX19" s="4"/>
      <c r="IDW19" s="4"/>
      <c r="IEV19" s="4"/>
      <c r="IFU19" s="4"/>
      <c r="IGT19" s="4"/>
      <c r="IHS19" s="4"/>
      <c r="IIR19" s="4"/>
      <c r="IJQ19" s="4"/>
      <c r="IKP19" s="4"/>
      <c r="ILO19" s="4"/>
      <c r="IMN19" s="4"/>
      <c r="INM19" s="4"/>
      <c r="IOL19" s="4"/>
      <c r="IPK19" s="4"/>
      <c r="IQJ19" s="4"/>
      <c r="IRI19" s="4"/>
      <c r="ISH19" s="4"/>
      <c r="ITG19" s="4"/>
      <c r="IUF19" s="4"/>
      <c r="IVE19" s="4"/>
      <c r="IWD19" s="4"/>
      <c r="IXC19" s="4"/>
      <c r="IYB19" s="4"/>
      <c r="IZA19" s="4"/>
      <c r="IZZ19" s="4"/>
      <c r="JAY19" s="4"/>
      <c r="JBX19" s="4"/>
      <c r="JCW19" s="4"/>
      <c r="JDV19" s="4"/>
      <c r="JEU19" s="4"/>
      <c r="JFT19" s="4"/>
      <c r="JGS19" s="4"/>
      <c r="JHR19" s="4"/>
      <c r="JIQ19" s="4"/>
      <c r="JJP19" s="4"/>
      <c r="JKO19" s="4"/>
      <c r="JLN19" s="4"/>
      <c r="JMM19" s="4"/>
      <c r="JNL19" s="4"/>
      <c r="JOK19" s="4"/>
      <c r="JPJ19" s="4"/>
      <c r="JQI19" s="4"/>
      <c r="JRH19" s="4"/>
      <c r="JSG19" s="4"/>
      <c r="JTF19" s="4"/>
      <c r="JUE19" s="4"/>
      <c r="JVD19" s="4"/>
      <c r="JWC19" s="4"/>
      <c r="JXB19" s="4"/>
      <c r="JYA19" s="4"/>
      <c r="JYZ19" s="4"/>
      <c r="JZY19" s="4"/>
      <c r="KAX19" s="4"/>
      <c r="KBW19" s="4"/>
      <c r="KCV19" s="4"/>
      <c r="KDU19" s="4"/>
      <c r="KET19" s="4"/>
      <c r="KFS19" s="4"/>
      <c r="KGR19" s="4"/>
      <c r="KHQ19" s="4"/>
      <c r="KIP19" s="4"/>
      <c r="KJO19" s="4"/>
      <c r="KKN19" s="4"/>
      <c r="KLM19" s="4"/>
      <c r="KML19" s="4"/>
      <c r="KNK19" s="4"/>
      <c r="KOJ19" s="4"/>
      <c r="KPI19" s="4"/>
      <c r="KQH19" s="4"/>
      <c r="KRG19" s="4"/>
      <c r="KSF19" s="4"/>
      <c r="KTE19" s="4"/>
      <c r="KUD19" s="4"/>
      <c r="KVC19" s="4"/>
      <c r="KWB19" s="4"/>
      <c r="KXA19" s="4"/>
      <c r="KXZ19" s="4"/>
      <c r="KYY19" s="4"/>
      <c r="KZX19" s="4"/>
      <c r="LAW19" s="4"/>
      <c r="LBV19" s="4"/>
      <c r="LCU19" s="4"/>
      <c r="LDT19" s="4"/>
      <c r="LES19" s="4"/>
      <c r="LFR19" s="4"/>
      <c r="LGQ19" s="4"/>
      <c r="LHP19" s="4"/>
      <c r="LIO19" s="4"/>
      <c r="LJN19" s="4"/>
      <c r="LKM19" s="4"/>
      <c r="LLL19" s="4"/>
      <c r="LMK19" s="4"/>
      <c r="LNJ19" s="4"/>
      <c r="LOI19" s="4"/>
      <c r="LPH19" s="4"/>
      <c r="LQG19" s="4"/>
      <c r="LRF19" s="4"/>
      <c r="LSE19" s="4"/>
      <c r="LTD19" s="4"/>
      <c r="LUC19" s="4"/>
      <c r="LVB19" s="4"/>
      <c r="LWA19" s="4"/>
      <c r="LWZ19" s="4"/>
      <c r="LXY19" s="4"/>
      <c r="LYX19" s="4"/>
      <c r="LZW19" s="4"/>
      <c r="MAV19" s="4"/>
      <c r="MBU19" s="4"/>
      <c r="MCT19" s="4"/>
      <c r="MDS19" s="4"/>
      <c r="MER19" s="4"/>
      <c r="MFQ19" s="4"/>
      <c r="MGP19" s="4"/>
      <c r="MHO19" s="4"/>
      <c r="MIN19" s="4"/>
      <c r="MJM19" s="4"/>
      <c r="MKL19" s="4"/>
      <c r="MLK19" s="4"/>
      <c r="MMJ19" s="4"/>
      <c r="MNI19" s="4"/>
      <c r="MOH19" s="4"/>
      <c r="MPG19" s="4"/>
      <c r="MQF19" s="4"/>
      <c r="MRE19" s="4"/>
      <c r="MSD19" s="4"/>
      <c r="MTC19" s="4"/>
      <c r="MUB19" s="4"/>
      <c r="MVA19" s="4"/>
      <c r="MVZ19" s="4"/>
      <c r="MWY19" s="4"/>
      <c r="MXX19" s="4"/>
      <c r="MYW19" s="4"/>
      <c r="MZV19" s="4"/>
      <c r="NAU19" s="4"/>
      <c r="NBT19" s="4"/>
      <c r="NCS19" s="4"/>
      <c r="NDR19" s="4"/>
      <c r="NEQ19" s="4"/>
      <c r="NFP19" s="4"/>
      <c r="NGO19" s="4"/>
      <c r="NHN19" s="4"/>
      <c r="NIM19" s="4"/>
      <c r="NJL19" s="4"/>
      <c r="NKK19" s="4"/>
      <c r="NLJ19" s="4"/>
      <c r="NMI19" s="4"/>
      <c r="NNH19" s="4"/>
      <c r="NOG19" s="4"/>
      <c r="NPF19" s="4"/>
      <c r="NQE19" s="4"/>
      <c r="NRD19" s="4"/>
      <c r="NSC19" s="4"/>
      <c r="NTB19" s="4"/>
      <c r="NUA19" s="4"/>
      <c r="NUZ19" s="4"/>
      <c r="NVY19" s="4"/>
      <c r="NWX19" s="4"/>
      <c r="NXW19" s="4"/>
      <c r="NYV19" s="4"/>
      <c r="NZU19" s="4"/>
      <c r="OAT19" s="4"/>
      <c r="OBS19" s="4"/>
      <c r="OCR19" s="4"/>
      <c r="ODQ19" s="4"/>
      <c r="OEP19" s="4"/>
      <c r="OFO19" s="4"/>
      <c r="OGN19" s="4"/>
      <c r="OHM19" s="4"/>
      <c r="OIL19" s="4"/>
      <c r="OJK19" s="4"/>
      <c r="OKJ19" s="4"/>
      <c r="OLI19" s="4"/>
      <c r="OMH19" s="4"/>
      <c r="ONG19" s="4"/>
      <c r="OOF19" s="4"/>
      <c r="OPE19" s="4"/>
      <c r="OQD19" s="4"/>
      <c r="ORC19" s="4"/>
      <c r="OSB19" s="4"/>
      <c r="OTA19" s="4"/>
      <c r="OTZ19" s="4"/>
      <c r="OUY19" s="4"/>
      <c r="OVX19" s="4"/>
      <c r="OWW19" s="4"/>
      <c r="OXV19" s="4"/>
      <c r="OYU19" s="4"/>
      <c r="OZT19" s="4"/>
      <c r="PAS19" s="4"/>
      <c r="PBR19" s="4"/>
      <c r="PCQ19" s="4"/>
      <c r="PDP19" s="4"/>
      <c r="PEO19" s="4"/>
      <c r="PFN19" s="4"/>
      <c r="PGM19" s="4"/>
      <c r="PHL19" s="4"/>
      <c r="PIK19" s="4"/>
      <c r="PJJ19" s="4"/>
      <c r="PKI19" s="4"/>
      <c r="PLH19" s="4"/>
      <c r="PMG19" s="4"/>
      <c r="PNF19" s="4"/>
      <c r="POE19" s="4"/>
      <c r="PPD19" s="4"/>
      <c r="PQC19" s="4"/>
      <c r="PRB19" s="4"/>
      <c r="PSA19" s="4"/>
      <c r="PSZ19" s="4"/>
      <c r="PTY19" s="4"/>
      <c r="PUX19" s="4"/>
      <c r="PVW19" s="4"/>
      <c r="PWV19" s="4"/>
      <c r="PXU19" s="4"/>
      <c r="PYT19" s="4"/>
      <c r="PZS19" s="4"/>
      <c r="QAR19" s="4"/>
      <c r="QBQ19" s="4"/>
      <c r="QCP19" s="4"/>
      <c r="QDO19" s="4"/>
      <c r="QEN19" s="4"/>
      <c r="QFM19" s="4"/>
      <c r="QGL19" s="4"/>
      <c r="QHK19" s="4"/>
      <c r="QIJ19" s="4"/>
      <c r="QJI19" s="4"/>
      <c r="QKH19" s="4"/>
      <c r="QLG19" s="4"/>
      <c r="QMF19" s="4"/>
      <c r="QNE19" s="4"/>
      <c r="QOD19" s="4"/>
      <c r="QPC19" s="4"/>
      <c r="QQB19" s="4"/>
      <c r="QRA19" s="4"/>
      <c r="QRZ19" s="4"/>
      <c r="QSY19" s="4"/>
      <c r="QTX19" s="4"/>
      <c r="QUW19" s="4"/>
      <c r="QVV19" s="4"/>
      <c r="QWU19" s="4"/>
      <c r="QXT19" s="4"/>
      <c r="QYS19" s="4"/>
      <c r="QZR19" s="4"/>
      <c r="RAQ19" s="4"/>
      <c r="RBP19" s="4"/>
      <c r="RCO19" s="4"/>
      <c r="RDN19" s="4"/>
      <c r="REM19" s="4"/>
      <c r="RFL19" s="4"/>
      <c r="RGK19" s="4"/>
      <c r="RHJ19" s="4"/>
      <c r="RII19" s="4"/>
      <c r="RJH19" s="4"/>
      <c r="RKG19" s="4"/>
      <c r="RLF19" s="4"/>
      <c r="RME19" s="4"/>
      <c r="RND19" s="4"/>
      <c r="ROC19" s="4"/>
      <c r="RPB19" s="4"/>
      <c r="RQA19" s="4"/>
      <c r="RQZ19" s="4"/>
      <c r="RRY19" s="4"/>
      <c r="RSX19" s="4"/>
      <c r="RTW19" s="4"/>
      <c r="RUV19" s="4"/>
      <c r="RVU19" s="4"/>
      <c r="RWT19" s="4"/>
      <c r="RXS19" s="4"/>
      <c r="RYR19" s="4"/>
      <c r="RZQ19" s="4"/>
      <c r="SAP19" s="4"/>
      <c r="SBO19" s="4"/>
      <c r="SCN19" s="4"/>
      <c r="SDM19" s="4"/>
      <c r="SEL19" s="4"/>
      <c r="SFK19" s="4"/>
      <c r="SGJ19" s="4"/>
      <c r="SHI19" s="4"/>
      <c r="SIH19" s="4"/>
      <c r="SJG19" s="4"/>
      <c r="SKF19" s="4"/>
      <c r="SLE19" s="4"/>
      <c r="SMD19" s="4"/>
      <c r="SNC19" s="4"/>
      <c r="SOB19" s="4"/>
      <c r="SPA19" s="4"/>
      <c r="SPZ19" s="4"/>
      <c r="SQY19" s="4"/>
      <c r="SRX19" s="4"/>
      <c r="SSW19" s="4"/>
      <c r="STV19" s="4"/>
      <c r="SUU19" s="4"/>
      <c r="SVT19" s="4"/>
      <c r="SWS19" s="4"/>
      <c r="SXR19" s="4"/>
      <c r="SYQ19" s="4"/>
      <c r="SZP19" s="4"/>
      <c r="TAO19" s="4"/>
      <c r="TBN19" s="4"/>
      <c r="TCM19" s="4"/>
      <c r="TDL19" s="4"/>
      <c r="TEK19" s="4"/>
      <c r="TFJ19" s="4"/>
      <c r="TGI19" s="4"/>
      <c r="THH19" s="4"/>
      <c r="TIG19" s="4"/>
      <c r="TJF19" s="4"/>
      <c r="TKE19" s="4"/>
      <c r="TLD19" s="4"/>
      <c r="TMC19" s="4"/>
      <c r="TNB19" s="4"/>
      <c r="TOA19" s="4"/>
      <c r="TOZ19" s="4"/>
      <c r="TPY19" s="4"/>
      <c r="TQX19" s="4"/>
      <c r="TRW19" s="4"/>
      <c r="TSV19" s="4"/>
      <c r="TTU19" s="4"/>
      <c r="TUT19" s="4"/>
      <c r="TVS19" s="4"/>
      <c r="TWR19" s="4"/>
      <c r="TXQ19" s="4"/>
      <c r="TYP19" s="4"/>
      <c r="TZO19" s="4"/>
      <c r="UAN19" s="4"/>
      <c r="UBM19" s="4"/>
      <c r="UCL19" s="4"/>
      <c r="UDK19" s="4"/>
      <c r="UEJ19" s="4"/>
      <c r="UFI19" s="4"/>
      <c r="UGH19" s="4"/>
      <c r="UHG19" s="4"/>
      <c r="UIF19" s="4"/>
      <c r="UJE19" s="4"/>
      <c r="UKD19" s="4"/>
      <c r="ULC19" s="4"/>
      <c r="UMB19" s="4"/>
      <c r="UNA19" s="4"/>
      <c r="UNZ19" s="4"/>
      <c r="UOY19" s="4"/>
      <c r="UPX19" s="4"/>
      <c r="UQW19" s="4"/>
      <c r="URV19" s="4"/>
      <c r="USU19" s="4"/>
      <c r="UTT19" s="4"/>
      <c r="UUS19" s="4"/>
      <c r="UVR19" s="4"/>
      <c r="UWQ19" s="4"/>
      <c r="UXP19" s="4"/>
      <c r="UYO19" s="4"/>
      <c r="UZN19" s="4"/>
      <c r="VAM19" s="4"/>
      <c r="VBL19" s="4"/>
      <c r="VCK19" s="4"/>
      <c r="VDJ19" s="4"/>
      <c r="VEI19" s="4"/>
      <c r="VFH19" s="4"/>
      <c r="VGG19" s="4"/>
      <c r="VHF19" s="4"/>
      <c r="VIE19" s="4"/>
      <c r="VJD19" s="4"/>
      <c r="VKC19" s="4"/>
      <c r="VLB19" s="4"/>
      <c r="VMA19" s="4"/>
      <c r="VMZ19" s="4"/>
      <c r="VNY19" s="4"/>
      <c r="VOX19" s="4"/>
      <c r="VPW19" s="4"/>
      <c r="VQV19" s="4"/>
      <c r="VRU19" s="4"/>
      <c r="VST19" s="4"/>
      <c r="VTS19" s="4"/>
      <c r="VUR19" s="4"/>
      <c r="VVQ19" s="4"/>
      <c r="VWP19" s="4"/>
      <c r="VXO19" s="4"/>
      <c r="VYN19" s="4"/>
      <c r="VZM19" s="4"/>
      <c r="WAL19" s="4"/>
      <c r="WBK19" s="4"/>
      <c r="WCJ19" s="4"/>
      <c r="WDI19" s="4"/>
      <c r="WEH19" s="4"/>
      <c r="WFG19" s="4"/>
      <c r="WGF19" s="4"/>
      <c r="WHE19" s="4"/>
      <c r="WID19" s="4"/>
      <c r="WJC19" s="4"/>
      <c r="WKB19" s="4"/>
      <c r="WLA19" s="4"/>
      <c r="WLZ19" s="4"/>
      <c r="WMY19" s="4"/>
      <c r="WNX19" s="4"/>
      <c r="WOW19" s="4"/>
      <c r="WPV19" s="4"/>
      <c r="WQU19" s="4"/>
      <c r="WRT19" s="4"/>
      <c r="WSS19" s="4"/>
      <c r="WTR19" s="4"/>
      <c r="WUQ19" s="4"/>
      <c r="WVP19" s="4"/>
      <c r="WWO19" s="4"/>
      <c r="WXN19" s="4"/>
      <c r="WYM19" s="4"/>
      <c r="WZL19" s="4"/>
      <c r="XAK19" s="4"/>
      <c r="XBJ19" s="4"/>
      <c r="XCI19" s="4"/>
      <c r="XDH19" s="4"/>
      <c r="XEG19" s="4"/>
    </row>
    <row r="20" spans="1:1011 1036:2036 2061:3061 3086:4086 4111:5111 5136:6136 6161:7161 7186:8186 8211:9211 9236:10236 10261:11261 11286:12286 12311:13311 13336:14336 14361:15336 15361:16361" ht="20.100000000000001" customHeight="1">
      <c r="A20" s="295" t="s">
        <v>777</v>
      </c>
      <c r="B20" s="45" t="s">
        <v>18</v>
      </c>
      <c r="AJ20" s="4"/>
      <c r="BI20" s="4"/>
      <c r="CH20" s="4"/>
      <c r="DG20" s="4"/>
      <c r="EF20" s="4"/>
      <c r="FE20" s="4"/>
      <c r="GD20" s="4"/>
      <c r="HC20" s="4"/>
      <c r="IB20" s="4"/>
      <c r="JA20" s="4"/>
      <c r="JZ20" s="4"/>
      <c r="KY20" s="4"/>
      <c r="LX20" s="4"/>
      <c r="MW20" s="4"/>
      <c r="NV20" s="4"/>
      <c r="OU20" s="4"/>
      <c r="PT20" s="4"/>
      <c r="QS20" s="4"/>
      <c r="RR20" s="4"/>
      <c r="SQ20" s="4"/>
      <c r="TP20" s="4"/>
      <c r="UO20" s="4"/>
      <c r="VN20" s="4"/>
      <c r="WM20" s="4"/>
      <c r="XL20" s="4"/>
      <c r="YK20" s="4"/>
      <c r="ZJ20" s="4"/>
      <c r="AAI20" s="4"/>
      <c r="ABH20" s="4"/>
      <c r="ACG20" s="4"/>
      <c r="ADF20" s="4"/>
      <c r="AEE20" s="4"/>
      <c r="AFD20" s="4"/>
      <c r="AGC20" s="4"/>
      <c r="AHB20" s="4"/>
      <c r="AIA20" s="4"/>
      <c r="AIZ20" s="4"/>
      <c r="AJY20" s="4"/>
      <c r="AKX20" s="4"/>
      <c r="ALW20" s="4"/>
      <c r="AMV20" s="4"/>
      <c r="ANU20" s="4"/>
      <c r="AOT20" s="4"/>
      <c r="APS20" s="4"/>
      <c r="AQR20" s="4"/>
      <c r="ARQ20" s="4"/>
      <c r="ASP20" s="4"/>
      <c r="ATO20" s="4"/>
      <c r="AUN20" s="4"/>
      <c r="AVM20" s="4"/>
      <c r="AWL20" s="4"/>
      <c r="AXK20" s="4"/>
      <c r="AYJ20" s="4"/>
      <c r="AZI20" s="4"/>
      <c r="BAH20" s="4"/>
      <c r="BBG20" s="4"/>
      <c r="BCF20" s="4"/>
      <c r="BDE20" s="4"/>
      <c r="BED20" s="4"/>
      <c r="BFC20" s="4"/>
      <c r="BGB20" s="4"/>
      <c r="BHA20" s="4"/>
      <c r="BHZ20" s="4"/>
      <c r="BIY20" s="4"/>
      <c r="BJX20" s="4"/>
      <c r="BKW20" s="4"/>
      <c r="BLV20" s="4"/>
      <c r="BMU20" s="4"/>
      <c r="BNT20" s="4"/>
      <c r="BOS20" s="4"/>
      <c r="BPR20" s="4"/>
      <c r="BQQ20" s="4"/>
      <c r="BRP20" s="4"/>
      <c r="BSO20" s="4"/>
      <c r="BTN20" s="4"/>
      <c r="BUM20" s="4"/>
      <c r="BVL20" s="4"/>
      <c r="BWK20" s="4"/>
      <c r="BXJ20" s="4"/>
      <c r="BYI20" s="4"/>
      <c r="BZH20" s="4"/>
      <c r="CAG20" s="4"/>
      <c r="CBF20" s="4"/>
      <c r="CCE20" s="4"/>
      <c r="CDD20" s="4"/>
      <c r="CEC20" s="4"/>
      <c r="CFB20" s="4"/>
      <c r="CGA20" s="4"/>
      <c r="CGZ20" s="4"/>
      <c r="CHY20" s="4"/>
      <c r="CIX20" s="4"/>
      <c r="CJW20" s="4"/>
      <c r="CKV20" s="4"/>
      <c r="CLU20" s="4"/>
      <c r="CMT20" s="4"/>
      <c r="CNS20" s="4"/>
      <c r="COR20" s="4"/>
      <c r="CPQ20" s="4"/>
      <c r="CQP20" s="4"/>
      <c r="CRO20" s="4"/>
      <c r="CSN20" s="4"/>
      <c r="CTM20" s="4"/>
      <c r="CUL20" s="4"/>
      <c r="CVK20" s="4"/>
      <c r="CWJ20" s="4"/>
      <c r="CXI20" s="4"/>
      <c r="CYH20" s="4"/>
      <c r="CZG20" s="4"/>
      <c r="DAF20" s="4"/>
      <c r="DBE20" s="4"/>
      <c r="DCD20" s="4"/>
      <c r="DDC20" s="4"/>
      <c r="DEB20" s="4"/>
      <c r="DFA20" s="4"/>
      <c r="DFZ20" s="4"/>
      <c r="DGY20" s="4"/>
      <c r="DHX20" s="4"/>
      <c r="DIW20" s="4"/>
      <c r="DJV20" s="4"/>
      <c r="DKU20" s="4"/>
      <c r="DLT20" s="4"/>
      <c r="DMS20" s="4"/>
      <c r="DNR20" s="4"/>
      <c r="DOQ20" s="4"/>
      <c r="DPP20" s="4"/>
      <c r="DQO20" s="4"/>
      <c r="DRN20" s="4"/>
      <c r="DSM20" s="4"/>
      <c r="DTL20" s="4"/>
      <c r="DUK20" s="4"/>
      <c r="DVJ20" s="4"/>
      <c r="DWI20" s="4"/>
      <c r="DXH20" s="4"/>
      <c r="DYG20" s="4"/>
      <c r="DZF20" s="4"/>
      <c r="EAE20" s="4"/>
      <c r="EBD20" s="4"/>
      <c r="ECC20" s="4"/>
      <c r="EDB20" s="4"/>
      <c r="EEA20" s="4"/>
      <c r="EEZ20" s="4"/>
      <c r="EFY20" s="4"/>
      <c r="EGX20" s="4"/>
      <c r="EHW20" s="4"/>
      <c r="EIV20" s="4"/>
      <c r="EJU20" s="4"/>
      <c r="EKT20" s="4"/>
      <c r="ELS20" s="4"/>
      <c r="EMR20" s="4"/>
      <c r="ENQ20" s="4"/>
      <c r="EOP20" s="4"/>
      <c r="EPO20" s="4"/>
      <c r="EQN20" s="4"/>
      <c r="ERM20" s="4"/>
      <c r="ESL20" s="4"/>
      <c r="ETK20" s="4"/>
      <c r="EUJ20" s="4"/>
      <c r="EVI20" s="4"/>
      <c r="EWH20" s="4"/>
      <c r="EXG20" s="4"/>
      <c r="EYF20" s="4"/>
      <c r="EZE20" s="4"/>
      <c r="FAD20" s="4"/>
      <c r="FBC20" s="4"/>
      <c r="FCB20" s="4"/>
      <c r="FDA20" s="4"/>
      <c r="FDZ20" s="4"/>
      <c r="FEY20" s="4"/>
      <c r="FFX20" s="4"/>
      <c r="FGW20" s="4"/>
      <c r="FHV20" s="4"/>
      <c r="FIU20" s="4"/>
      <c r="FJT20" s="4"/>
      <c r="FKS20" s="4"/>
      <c r="FLR20" s="4"/>
      <c r="FMQ20" s="4"/>
      <c r="FNP20" s="4"/>
      <c r="FOO20" s="4"/>
      <c r="FPN20" s="4"/>
      <c r="FQM20" s="4"/>
      <c r="FRL20" s="4"/>
      <c r="FSK20" s="4"/>
      <c r="FTJ20" s="4"/>
      <c r="FUI20" s="4"/>
      <c r="FVH20" s="4"/>
      <c r="FWG20" s="4"/>
      <c r="FXF20" s="4"/>
      <c r="FYE20" s="4"/>
      <c r="FZD20" s="4"/>
      <c r="GAC20" s="4"/>
      <c r="GBB20" s="4"/>
      <c r="GCA20" s="4"/>
      <c r="GCZ20" s="4"/>
      <c r="GDY20" s="4"/>
      <c r="GEX20" s="4"/>
      <c r="GFW20" s="4"/>
      <c r="GGV20" s="4"/>
      <c r="GHU20" s="4"/>
      <c r="GIT20" s="4"/>
      <c r="GJS20" s="4"/>
      <c r="GKR20" s="4"/>
      <c r="GLQ20" s="4"/>
      <c r="GMP20" s="4"/>
      <c r="GNO20" s="4"/>
      <c r="GON20" s="4"/>
      <c r="GPM20" s="4"/>
      <c r="GQL20" s="4"/>
      <c r="GRK20" s="4"/>
      <c r="GSJ20" s="4"/>
      <c r="GTI20" s="4"/>
      <c r="GUH20" s="4"/>
      <c r="GVG20" s="4"/>
      <c r="GWF20" s="4"/>
      <c r="GXE20" s="4"/>
      <c r="GYD20" s="4"/>
      <c r="GZC20" s="4"/>
      <c r="HAB20" s="4"/>
      <c r="HBA20" s="4"/>
      <c r="HBZ20" s="4"/>
      <c r="HCY20" s="4"/>
      <c r="HDX20" s="4"/>
      <c r="HEW20" s="4"/>
      <c r="HFV20" s="4"/>
      <c r="HGU20" s="4"/>
      <c r="HHT20" s="4"/>
      <c r="HIS20" s="4"/>
      <c r="HJR20" s="4"/>
      <c r="HKQ20" s="4"/>
      <c r="HLP20" s="4"/>
      <c r="HMO20" s="4"/>
      <c r="HNN20" s="4"/>
      <c r="HOM20" s="4"/>
      <c r="HPL20" s="4"/>
      <c r="HQK20" s="4"/>
      <c r="HRJ20" s="4"/>
      <c r="HSI20" s="4"/>
      <c r="HTH20" s="4"/>
      <c r="HUG20" s="4"/>
      <c r="HVF20" s="4"/>
      <c r="HWE20" s="4"/>
      <c r="HXD20" s="4"/>
      <c r="HYC20" s="4"/>
      <c r="HZB20" s="4"/>
      <c r="IAA20" s="4"/>
      <c r="IAZ20" s="4"/>
      <c r="IBY20" s="4"/>
      <c r="ICX20" s="4"/>
      <c r="IDW20" s="4"/>
      <c r="IEV20" s="4"/>
      <c r="IFU20" s="4"/>
      <c r="IGT20" s="4"/>
      <c r="IHS20" s="4"/>
      <c r="IIR20" s="4"/>
      <c r="IJQ20" s="4"/>
      <c r="IKP20" s="4"/>
      <c r="ILO20" s="4"/>
      <c r="IMN20" s="4"/>
      <c r="INM20" s="4"/>
      <c r="IOL20" s="4"/>
      <c r="IPK20" s="4"/>
      <c r="IQJ20" s="4"/>
      <c r="IRI20" s="4"/>
      <c r="ISH20" s="4"/>
      <c r="ITG20" s="4"/>
      <c r="IUF20" s="4"/>
      <c r="IVE20" s="4"/>
      <c r="IWD20" s="4"/>
      <c r="IXC20" s="4"/>
      <c r="IYB20" s="4"/>
      <c r="IZA20" s="4"/>
      <c r="IZZ20" s="4"/>
      <c r="JAY20" s="4"/>
      <c r="JBX20" s="4"/>
      <c r="JCW20" s="4"/>
      <c r="JDV20" s="4"/>
      <c r="JEU20" s="4"/>
      <c r="JFT20" s="4"/>
      <c r="JGS20" s="4"/>
      <c r="JHR20" s="4"/>
      <c r="JIQ20" s="4"/>
      <c r="JJP20" s="4"/>
      <c r="JKO20" s="4"/>
      <c r="JLN20" s="4"/>
      <c r="JMM20" s="4"/>
      <c r="JNL20" s="4"/>
      <c r="JOK20" s="4"/>
      <c r="JPJ20" s="4"/>
      <c r="JQI20" s="4"/>
      <c r="JRH20" s="4"/>
      <c r="JSG20" s="4"/>
      <c r="JTF20" s="4"/>
      <c r="JUE20" s="4"/>
      <c r="JVD20" s="4"/>
      <c r="JWC20" s="4"/>
      <c r="JXB20" s="4"/>
      <c r="JYA20" s="4"/>
      <c r="JYZ20" s="4"/>
      <c r="JZY20" s="4"/>
      <c r="KAX20" s="4"/>
      <c r="KBW20" s="4"/>
      <c r="KCV20" s="4"/>
      <c r="KDU20" s="4"/>
      <c r="KET20" s="4"/>
      <c r="KFS20" s="4"/>
      <c r="KGR20" s="4"/>
      <c r="KHQ20" s="4"/>
      <c r="KIP20" s="4"/>
      <c r="KJO20" s="4"/>
      <c r="KKN20" s="4"/>
      <c r="KLM20" s="4"/>
      <c r="KML20" s="4"/>
      <c r="KNK20" s="4"/>
      <c r="KOJ20" s="4"/>
      <c r="KPI20" s="4"/>
      <c r="KQH20" s="4"/>
      <c r="KRG20" s="4"/>
      <c r="KSF20" s="4"/>
      <c r="KTE20" s="4"/>
      <c r="KUD20" s="4"/>
      <c r="KVC20" s="4"/>
      <c r="KWB20" s="4"/>
      <c r="KXA20" s="4"/>
      <c r="KXZ20" s="4"/>
      <c r="KYY20" s="4"/>
      <c r="KZX20" s="4"/>
      <c r="LAW20" s="4"/>
      <c r="LBV20" s="4"/>
      <c r="LCU20" s="4"/>
      <c r="LDT20" s="4"/>
      <c r="LES20" s="4"/>
      <c r="LFR20" s="4"/>
      <c r="LGQ20" s="4"/>
      <c r="LHP20" s="4"/>
      <c r="LIO20" s="4"/>
      <c r="LJN20" s="4"/>
      <c r="LKM20" s="4"/>
      <c r="LLL20" s="4"/>
      <c r="LMK20" s="4"/>
      <c r="LNJ20" s="4"/>
      <c r="LOI20" s="4"/>
      <c r="LPH20" s="4"/>
      <c r="LQG20" s="4"/>
      <c r="LRF20" s="4"/>
      <c r="LSE20" s="4"/>
      <c r="LTD20" s="4"/>
      <c r="LUC20" s="4"/>
      <c r="LVB20" s="4"/>
      <c r="LWA20" s="4"/>
      <c r="LWZ20" s="4"/>
      <c r="LXY20" s="4"/>
      <c r="LYX20" s="4"/>
      <c r="LZW20" s="4"/>
      <c r="MAV20" s="4"/>
      <c r="MBU20" s="4"/>
      <c r="MCT20" s="4"/>
      <c r="MDS20" s="4"/>
      <c r="MER20" s="4"/>
      <c r="MFQ20" s="4"/>
      <c r="MGP20" s="4"/>
      <c r="MHO20" s="4"/>
      <c r="MIN20" s="4"/>
      <c r="MJM20" s="4"/>
      <c r="MKL20" s="4"/>
      <c r="MLK20" s="4"/>
      <c r="MMJ20" s="4"/>
      <c r="MNI20" s="4"/>
      <c r="MOH20" s="4"/>
      <c r="MPG20" s="4"/>
      <c r="MQF20" s="4"/>
      <c r="MRE20" s="4"/>
      <c r="MSD20" s="4"/>
      <c r="MTC20" s="4"/>
      <c r="MUB20" s="4"/>
      <c r="MVA20" s="4"/>
      <c r="MVZ20" s="4"/>
      <c r="MWY20" s="4"/>
      <c r="MXX20" s="4"/>
      <c r="MYW20" s="4"/>
      <c r="MZV20" s="4"/>
      <c r="NAU20" s="4"/>
      <c r="NBT20" s="4"/>
      <c r="NCS20" s="4"/>
      <c r="NDR20" s="4"/>
      <c r="NEQ20" s="4"/>
      <c r="NFP20" s="4"/>
      <c r="NGO20" s="4"/>
      <c r="NHN20" s="4"/>
      <c r="NIM20" s="4"/>
      <c r="NJL20" s="4"/>
      <c r="NKK20" s="4"/>
      <c r="NLJ20" s="4"/>
      <c r="NMI20" s="4"/>
      <c r="NNH20" s="4"/>
      <c r="NOG20" s="4"/>
      <c r="NPF20" s="4"/>
      <c r="NQE20" s="4"/>
      <c r="NRD20" s="4"/>
      <c r="NSC20" s="4"/>
      <c r="NTB20" s="4"/>
      <c r="NUA20" s="4"/>
      <c r="NUZ20" s="4"/>
      <c r="NVY20" s="4"/>
      <c r="NWX20" s="4"/>
      <c r="NXW20" s="4"/>
      <c r="NYV20" s="4"/>
      <c r="NZU20" s="4"/>
      <c r="OAT20" s="4"/>
      <c r="OBS20" s="4"/>
      <c r="OCR20" s="4"/>
      <c r="ODQ20" s="4"/>
      <c r="OEP20" s="4"/>
      <c r="OFO20" s="4"/>
      <c r="OGN20" s="4"/>
      <c r="OHM20" s="4"/>
      <c r="OIL20" s="4"/>
      <c r="OJK20" s="4"/>
      <c r="OKJ20" s="4"/>
      <c r="OLI20" s="4"/>
      <c r="OMH20" s="4"/>
      <c r="ONG20" s="4"/>
      <c r="OOF20" s="4"/>
      <c r="OPE20" s="4"/>
      <c r="OQD20" s="4"/>
      <c r="ORC20" s="4"/>
      <c r="OSB20" s="4"/>
      <c r="OTA20" s="4"/>
      <c r="OTZ20" s="4"/>
      <c r="OUY20" s="4"/>
      <c r="OVX20" s="4"/>
      <c r="OWW20" s="4"/>
      <c r="OXV20" s="4"/>
      <c r="OYU20" s="4"/>
      <c r="OZT20" s="4"/>
      <c r="PAS20" s="4"/>
      <c r="PBR20" s="4"/>
      <c r="PCQ20" s="4"/>
      <c r="PDP20" s="4"/>
      <c r="PEO20" s="4"/>
      <c r="PFN20" s="4"/>
      <c r="PGM20" s="4"/>
      <c r="PHL20" s="4"/>
      <c r="PIK20" s="4"/>
      <c r="PJJ20" s="4"/>
      <c r="PKI20" s="4"/>
      <c r="PLH20" s="4"/>
      <c r="PMG20" s="4"/>
      <c r="PNF20" s="4"/>
      <c r="POE20" s="4"/>
      <c r="PPD20" s="4"/>
      <c r="PQC20" s="4"/>
      <c r="PRB20" s="4"/>
      <c r="PSA20" s="4"/>
      <c r="PSZ20" s="4"/>
      <c r="PTY20" s="4"/>
      <c r="PUX20" s="4"/>
      <c r="PVW20" s="4"/>
      <c r="PWV20" s="4"/>
      <c r="PXU20" s="4"/>
      <c r="PYT20" s="4"/>
      <c r="PZS20" s="4"/>
      <c r="QAR20" s="4"/>
      <c r="QBQ20" s="4"/>
      <c r="QCP20" s="4"/>
      <c r="QDO20" s="4"/>
      <c r="QEN20" s="4"/>
      <c r="QFM20" s="4"/>
      <c r="QGL20" s="4"/>
      <c r="QHK20" s="4"/>
      <c r="QIJ20" s="4"/>
      <c r="QJI20" s="4"/>
      <c r="QKH20" s="4"/>
      <c r="QLG20" s="4"/>
      <c r="QMF20" s="4"/>
      <c r="QNE20" s="4"/>
      <c r="QOD20" s="4"/>
      <c r="QPC20" s="4"/>
      <c r="QQB20" s="4"/>
      <c r="QRA20" s="4"/>
      <c r="QRZ20" s="4"/>
      <c r="QSY20" s="4"/>
      <c r="QTX20" s="4"/>
      <c r="QUW20" s="4"/>
      <c r="QVV20" s="4"/>
      <c r="QWU20" s="4"/>
      <c r="QXT20" s="4"/>
      <c r="QYS20" s="4"/>
      <c r="QZR20" s="4"/>
      <c r="RAQ20" s="4"/>
      <c r="RBP20" s="4"/>
      <c r="RCO20" s="4"/>
      <c r="RDN20" s="4"/>
      <c r="REM20" s="4"/>
      <c r="RFL20" s="4"/>
      <c r="RGK20" s="4"/>
      <c r="RHJ20" s="4"/>
      <c r="RII20" s="4"/>
      <c r="RJH20" s="4"/>
      <c r="RKG20" s="4"/>
      <c r="RLF20" s="4"/>
      <c r="RME20" s="4"/>
      <c r="RND20" s="4"/>
      <c r="ROC20" s="4"/>
      <c r="RPB20" s="4"/>
      <c r="RQA20" s="4"/>
      <c r="RQZ20" s="4"/>
      <c r="RRY20" s="4"/>
      <c r="RSX20" s="4"/>
      <c r="RTW20" s="4"/>
      <c r="RUV20" s="4"/>
      <c r="RVU20" s="4"/>
      <c r="RWT20" s="4"/>
      <c r="RXS20" s="4"/>
      <c r="RYR20" s="4"/>
      <c r="RZQ20" s="4"/>
      <c r="SAP20" s="4"/>
      <c r="SBO20" s="4"/>
      <c r="SCN20" s="4"/>
      <c r="SDM20" s="4"/>
      <c r="SEL20" s="4"/>
      <c r="SFK20" s="4"/>
      <c r="SGJ20" s="4"/>
      <c r="SHI20" s="4"/>
      <c r="SIH20" s="4"/>
      <c r="SJG20" s="4"/>
      <c r="SKF20" s="4"/>
      <c r="SLE20" s="4"/>
      <c r="SMD20" s="4"/>
      <c r="SNC20" s="4"/>
      <c r="SOB20" s="4"/>
      <c r="SPA20" s="4"/>
      <c r="SPZ20" s="4"/>
      <c r="SQY20" s="4"/>
      <c r="SRX20" s="4"/>
      <c r="SSW20" s="4"/>
      <c r="STV20" s="4"/>
      <c r="SUU20" s="4"/>
      <c r="SVT20" s="4"/>
      <c r="SWS20" s="4"/>
      <c r="SXR20" s="4"/>
      <c r="SYQ20" s="4"/>
      <c r="SZP20" s="4"/>
      <c r="TAO20" s="4"/>
      <c r="TBN20" s="4"/>
      <c r="TCM20" s="4"/>
      <c r="TDL20" s="4"/>
      <c r="TEK20" s="4"/>
      <c r="TFJ20" s="4"/>
      <c r="TGI20" s="4"/>
      <c r="THH20" s="4"/>
      <c r="TIG20" s="4"/>
      <c r="TJF20" s="4"/>
      <c r="TKE20" s="4"/>
      <c r="TLD20" s="4"/>
      <c r="TMC20" s="4"/>
      <c r="TNB20" s="4"/>
      <c r="TOA20" s="4"/>
      <c r="TOZ20" s="4"/>
      <c r="TPY20" s="4"/>
      <c r="TQX20" s="4"/>
      <c r="TRW20" s="4"/>
      <c r="TSV20" s="4"/>
      <c r="TTU20" s="4"/>
      <c r="TUT20" s="4"/>
      <c r="TVS20" s="4"/>
      <c r="TWR20" s="4"/>
      <c r="TXQ20" s="4"/>
      <c r="TYP20" s="4"/>
      <c r="TZO20" s="4"/>
      <c r="UAN20" s="4"/>
      <c r="UBM20" s="4"/>
      <c r="UCL20" s="4"/>
      <c r="UDK20" s="4"/>
      <c r="UEJ20" s="4"/>
      <c r="UFI20" s="4"/>
      <c r="UGH20" s="4"/>
      <c r="UHG20" s="4"/>
      <c r="UIF20" s="4"/>
      <c r="UJE20" s="4"/>
      <c r="UKD20" s="4"/>
      <c r="ULC20" s="4"/>
      <c r="UMB20" s="4"/>
      <c r="UNA20" s="4"/>
      <c r="UNZ20" s="4"/>
      <c r="UOY20" s="4"/>
      <c r="UPX20" s="4"/>
      <c r="UQW20" s="4"/>
      <c r="URV20" s="4"/>
      <c r="USU20" s="4"/>
      <c r="UTT20" s="4"/>
      <c r="UUS20" s="4"/>
      <c r="UVR20" s="4"/>
      <c r="UWQ20" s="4"/>
      <c r="UXP20" s="4"/>
      <c r="UYO20" s="4"/>
      <c r="UZN20" s="4"/>
      <c r="VAM20" s="4"/>
      <c r="VBL20" s="4"/>
      <c r="VCK20" s="4"/>
      <c r="VDJ20" s="4"/>
      <c r="VEI20" s="4"/>
      <c r="VFH20" s="4"/>
      <c r="VGG20" s="4"/>
      <c r="VHF20" s="4"/>
      <c r="VIE20" s="4"/>
      <c r="VJD20" s="4"/>
      <c r="VKC20" s="4"/>
      <c r="VLB20" s="4"/>
      <c r="VMA20" s="4"/>
      <c r="VMZ20" s="4"/>
      <c r="VNY20" s="4"/>
      <c r="VOX20" s="4"/>
      <c r="VPW20" s="4"/>
      <c r="VQV20" s="4"/>
      <c r="VRU20" s="4"/>
      <c r="VST20" s="4"/>
      <c r="VTS20" s="4"/>
      <c r="VUR20" s="4"/>
      <c r="VVQ20" s="4"/>
      <c r="VWP20" s="4"/>
      <c r="VXO20" s="4"/>
      <c r="VYN20" s="4"/>
      <c r="VZM20" s="4"/>
      <c r="WAL20" s="4"/>
      <c r="WBK20" s="4"/>
      <c r="WCJ20" s="4"/>
      <c r="WDI20" s="4"/>
      <c r="WEH20" s="4"/>
      <c r="WFG20" s="4"/>
      <c r="WGF20" s="4"/>
      <c r="WHE20" s="4"/>
      <c r="WID20" s="4"/>
      <c r="WJC20" s="4"/>
      <c r="WKB20" s="4"/>
      <c r="WLA20" s="4"/>
      <c r="WLZ20" s="4"/>
      <c r="WMY20" s="4"/>
      <c r="WNX20" s="4"/>
      <c r="WOW20" s="4"/>
      <c r="WPV20" s="4"/>
      <c r="WQU20" s="4"/>
      <c r="WRT20" s="4"/>
      <c r="WSS20" s="4"/>
      <c r="WTR20" s="4"/>
      <c r="WUQ20" s="4"/>
      <c r="WVP20" s="4"/>
      <c r="WWO20" s="4"/>
      <c r="WXN20" s="4"/>
      <c r="WYM20" s="4"/>
      <c r="WZL20" s="4"/>
      <c r="XAK20" s="4"/>
      <c r="XBJ20" s="4"/>
      <c r="XCI20" s="4"/>
      <c r="XDH20" s="4"/>
      <c r="XEG20" s="4"/>
    </row>
    <row r="21" spans="1:1011 1036:2036 2061:3061 3086:4086 4111:5111 5136:6136 6161:7161 7186:8186 8211:9211 9236:10236 10261:11261 11286:12286 12311:13311 13336:14336 14361:15336 15361:16361" ht="20.100000000000001" customHeight="1">
      <c r="A21" s="295" t="s">
        <v>778</v>
      </c>
      <c r="B21" s="45" t="s">
        <v>19</v>
      </c>
      <c r="C21" s="4"/>
      <c r="D21" s="4"/>
      <c r="E21" s="4"/>
      <c r="F21" s="4"/>
      <c r="G21" s="4"/>
      <c r="H21" s="4"/>
      <c r="I21" s="4"/>
      <c r="J21" s="4"/>
      <c r="K21" s="4"/>
      <c r="AJ21" s="4"/>
      <c r="BI21" s="4"/>
      <c r="CH21" s="4"/>
      <c r="DG21" s="4"/>
      <c r="EF21" s="4"/>
      <c r="FE21" s="4"/>
      <c r="GD21" s="4"/>
      <c r="HC21" s="4"/>
      <c r="IB21" s="4"/>
      <c r="JA21" s="4"/>
      <c r="JZ21" s="4"/>
      <c r="KY21" s="4"/>
      <c r="LX21" s="4"/>
      <c r="MW21" s="4"/>
      <c r="NV21" s="4"/>
      <c r="OU21" s="4"/>
      <c r="PT21" s="4"/>
      <c r="QS21" s="4"/>
      <c r="RR21" s="4"/>
      <c r="SQ21" s="4"/>
      <c r="TP21" s="4"/>
      <c r="UO21" s="4"/>
      <c r="VN21" s="4"/>
      <c r="WM21" s="4"/>
      <c r="XL21" s="4"/>
      <c r="YK21" s="4"/>
      <c r="ZJ21" s="4"/>
      <c r="AAI21" s="4"/>
      <c r="ABH21" s="4"/>
      <c r="ACG21" s="4"/>
      <c r="ADF21" s="4"/>
      <c r="AEE21" s="4"/>
      <c r="AFD21" s="4"/>
      <c r="AGC21" s="4"/>
      <c r="AHB21" s="4"/>
      <c r="AIA21" s="4"/>
      <c r="AIZ21" s="4"/>
      <c r="AJY21" s="4"/>
      <c r="AKX21" s="4"/>
      <c r="ALW21" s="4"/>
      <c r="AMV21" s="4"/>
      <c r="ANU21" s="4"/>
      <c r="AOT21" s="4"/>
      <c r="APS21" s="4"/>
      <c r="AQR21" s="4"/>
      <c r="ARQ21" s="4"/>
      <c r="ASP21" s="4"/>
      <c r="ATO21" s="4"/>
      <c r="AUN21" s="4"/>
      <c r="AVM21" s="4"/>
      <c r="AWL21" s="4"/>
      <c r="AXK21" s="4"/>
      <c r="AYJ21" s="4"/>
      <c r="AZI21" s="4"/>
      <c r="BAH21" s="4"/>
      <c r="BBG21" s="4"/>
      <c r="BCF21" s="4"/>
      <c r="BDE21" s="4"/>
      <c r="BED21" s="4"/>
      <c r="BFC21" s="4"/>
      <c r="BGB21" s="4"/>
      <c r="BHA21" s="4"/>
      <c r="BHZ21" s="4"/>
      <c r="BIY21" s="4"/>
      <c r="BJX21" s="4"/>
      <c r="BKW21" s="4"/>
      <c r="BLV21" s="4"/>
      <c r="BMU21" s="4"/>
      <c r="BNT21" s="4"/>
      <c r="BOS21" s="4"/>
      <c r="BPR21" s="4"/>
      <c r="BQQ21" s="4"/>
      <c r="BRP21" s="4"/>
      <c r="BSO21" s="4"/>
      <c r="BTN21" s="4"/>
      <c r="BUM21" s="4"/>
      <c r="BVL21" s="4"/>
      <c r="BWK21" s="4"/>
      <c r="BXJ21" s="4"/>
      <c r="BYI21" s="4"/>
      <c r="BZH21" s="4"/>
      <c r="CAG21" s="4"/>
      <c r="CBF21" s="4"/>
      <c r="CCE21" s="4"/>
      <c r="CDD21" s="4"/>
      <c r="CEC21" s="4"/>
      <c r="CFB21" s="4"/>
      <c r="CGA21" s="4"/>
      <c r="CGZ21" s="4"/>
      <c r="CHY21" s="4"/>
      <c r="CIX21" s="4"/>
      <c r="CJW21" s="4"/>
      <c r="CKV21" s="4"/>
      <c r="CLU21" s="4"/>
      <c r="CMT21" s="4"/>
      <c r="CNS21" s="4"/>
      <c r="COR21" s="4"/>
      <c r="CPQ21" s="4"/>
      <c r="CQP21" s="4"/>
      <c r="CRO21" s="4"/>
      <c r="CSN21" s="4"/>
      <c r="CTM21" s="4"/>
      <c r="CUL21" s="4"/>
      <c r="CVK21" s="4"/>
      <c r="CWJ21" s="4"/>
      <c r="CXI21" s="4"/>
      <c r="CYH21" s="4"/>
      <c r="CZG21" s="4"/>
      <c r="DAF21" s="4"/>
      <c r="DBE21" s="4"/>
      <c r="DCD21" s="4"/>
      <c r="DDC21" s="4"/>
      <c r="DEB21" s="4"/>
      <c r="DFA21" s="4"/>
      <c r="DFZ21" s="4"/>
      <c r="DGY21" s="4"/>
      <c r="DHX21" s="4"/>
      <c r="DIW21" s="4"/>
      <c r="DJV21" s="4"/>
      <c r="DKU21" s="4"/>
      <c r="DLT21" s="4"/>
      <c r="DMS21" s="4"/>
      <c r="DNR21" s="4"/>
      <c r="DOQ21" s="4"/>
      <c r="DPP21" s="4"/>
      <c r="DQO21" s="4"/>
      <c r="DRN21" s="4"/>
      <c r="DSM21" s="4"/>
      <c r="DTL21" s="4"/>
      <c r="DUK21" s="4"/>
      <c r="DVJ21" s="4"/>
      <c r="DWI21" s="4"/>
      <c r="DXH21" s="4"/>
      <c r="DYG21" s="4"/>
      <c r="DZF21" s="4"/>
      <c r="EAE21" s="4"/>
      <c r="EBD21" s="4"/>
      <c r="ECC21" s="4"/>
      <c r="EDB21" s="4"/>
      <c r="EEA21" s="4"/>
      <c r="EEZ21" s="4"/>
      <c r="EFY21" s="4"/>
      <c r="EGX21" s="4"/>
      <c r="EHW21" s="4"/>
      <c r="EIV21" s="4"/>
      <c r="EJU21" s="4"/>
      <c r="EKT21" s="4"/>
      <c r="ELS21" s="4"/>
      <c r="EMR21" s="4"/>
      <c r="ENQ21" s="4"/>
      <c r="EOP21" s="4"/>
      <c r="EPO21" s="4"/>
      <c r="EQN21" s="4"/>
      <c r="ERM21" s="4"/>
      <c r="ESL21" s="4"/>
      <c r="ETK21" s="4"/>
      <c r="EUJ21" s="4"/>
      <c r="EVI21" s="4"/>
      <c r="EWH21" s="4"/>
      <c r="EXG21" s="4"/>
      <c r="EYF21" s="4"/>
      <c r="EZE21" s="4"/>
      <c r="FAD21" s="4"/>
      <c r="FBC21" s="4"/>
      <c r="FCB21" s="4"/>
      <c r="FDA21" s="4"/>
      <c r="FDZ21" s="4"/>
      <c r="FEY21" s="4"/>
      <c r="FFX21" s="4"/>
      <c r="FGW21" s="4"/>
      <c r="FHV21" s="4"/>
      <c r="FIU21" s="4"/>
      <c r="FJT21" s="4"/>
      <c r="FKS21" s="4"/>
      <c r="FLR21" s="4"/>
      <c r="FMQ21" s="4"/>
      <c r="FNP21" s="4"/>
      <c r="FOO21" s="4"/>
      <c r="FPN21" s="4"/>
      <c r="FQM21" s="4"/>
      <c r="FRL21" s="4"/>
      <c r="FSK21" s="4"/>
      <c r="FTJ21" s="4"/>
      <c r="FUI21" s="4"/>
      <c r="FVH21" s="4"/>
      <c r="FWG21" s="4"/>
      <c r="FXF21" s="4"/>
      <c r="FYE21" s="4"/>
      <c r="FZD21" s="4"/>
      <c r="GAC21" s="4"/>
      <c r="GBB21" s="4"/>
      <c r="GCA21" s="4"/>
      <c r="GCZ21" s="4"/>
      <c r="GDY21" s="4"/>
      <c r="GEX21" s="4"/>
      <c r="GFW21" s="4"/>
      <c r="GGV21" s="4"/>
      <c r="GHU21" s="4"/>
      <c r="GIT21" s="4"/>
      <c r="GJS21" s="4"/>
      <c r="GKR21" s="4"/>
      <c r="GLQ21" s="4"/>
      <c r="GMP21" s="4"/>
      <c r="GNO21" s="4"/>
      <c r="GON21" s="4"/>
      <c r="GPM21" s="4"/>
      <c r="GQL21" s="4"/>
      <c r="GRK21" s="4"/>
      <c r="GSJ21" s="4"/>
      <c r="GTI21" s="4"/>
      <c r="GUH21" s="4"/>
      <c r="GVG21" s="4"/>
      <c r="GWF21" s="4"/>
      <c r="GXE21" s="4"/>
      <c r="GYD21" s="4"/>
      <c r="GZC21" s="4"/>
      <c r="HAB21" s="4"/>
      <c r="HBA21" s="4"/>
      <c r="HBZ21" s="4"/>
      <c r="HCY21" s="4"/>
      <c r="HDX21" s="4"/>
      <c r="HEW21" s="4"/>
      <c r="HFV21" s="4"/>
      <c r="HGU21" s="4"/>
      <c r="HHT21" s="4"/>
      <c r="HIS21" s="4"/>
      <c r="HJR21" s="4"/>
      <c r="HKQ21" s="4"/>
      <c r="HLP21" s="4"/>
      <c r="HMO21" s="4"/>
      <c r="HNN21" s="4"/>
      <c r="HOM21" s="4"/>
      <c r="HPL21" s="4"/>
      <c r="HQK21" s="4"/>
      <c r="HRJ21" s="4"/>
      <c r="HSI21" s="4"/>
      <c r="HTH21" s="4"/>
      <c r="HUG21" s="4"/>
      <c r="HVF21" s="4"/>
      <c r="HWE21" s="4"/>
      <c r="HXD21" s="4"/>
      <c r="HYC21" s="4"/>
      <c r="HZB21" s="4"/>
      <c r="IAA21" s="4"/>
      <c r="IAZ21" s="4"/>
      <c r="IBY21" s="4"/>
      <c r="ICX21" s="4"/>
      <c r="IDW21" s="4"/>
      <c r="IEV21" s="4"/>
      <c r="IFU21" s="4"/>
      <c r="IGT21" s="4"/>
      <c r="IHS21" s="4"/>
      <c r="IIR21" s="4"/>
      <c r="IJQ21" s="4"/>
      <c r="IKP21" s="4"/>
      <c r="ILO21" s="4"/>
      <c r="IMN21" s="4"/>
      <c r="INM21" s="4"/>
      <c r="IOL21" s="4"/>
      <c r="IPK21" s="4"/>
      <c r="IQJ21" s="4"/>
      <c r="IRI21" s="4"/>
      <c r="ISH21" s="4"/>
      <c r="ITG21" s="4"/>
      <c r="IUF21" s="4"/>
      <c r="IVE21" s="4"/>
      <c r="IWD21" s="4"/>
      <c r="IXC21" s="4"/>
      <c r="IYB21" s="4"/>
      <c r="IZA21" s="4"/>
      <c r="IZZ21" s="4"/>
      <c r="JAY21" s="4"/>
      <c r="JBX21" s="4"/>
      <c r="JCW21" s="4"/>
      <c r="JDV21" s="4"/>
      <c r="JEU21" s="4"/>
      <c r="JFT21" s="4"/>
      <c r="JGS21" s="4"/>
      <c r="JHR21" s="4"/>
      <c r="JIQ21" s="4"/>
      <c r="JJP21" s="4"/>
      <c r="JKO21" s="4"/>
      <c r="JLN21" s="4"/>
      <c r="JMM21" s="4"/>
      <c r="JNL21" s="4"/>
      <c r="JOK21" s="4"/>
      <c r="JPJ21" s="4"/>
      <c r="JQI21" s="4"/>
      <c r="JRH21" s="4"/>
      <c r="JSG21" s="4"/>
      <c r="JTF21" s="4"/>
      <c r="JUE21" s="4"/>
      <c r="JVD21" s="4"/>
      <c r="JWC21" s="4"/>
      <c r="JXB21" s="4"/>
      <c r="JYA21" s="4"/>
      <c r="JYZ21" s="4"/>
      <c r="JZY21" s="4"/>
      <c r="KAX21" s="4"/>
      <c r="KBW21" s="4"/>
      <c r="KCV21" s="4"/>
      <c r="KDU21" s="4"/>
      <c r="KET21" s="4"/>
      <c r="KFS21" s="4"/>
      <c r="KGR21" s="4"/>
      <c r="KHQ21" s="4"/>
      <c r="KIP21" s="4"/>
      <c r="KJO21" s="4"/>
      <c r="KKN21" s="4"/>
      <c r="KLM21" s="4"/>
      <c r="KML21" s="4"/>
      <c r="KNK21" s="4"/>
      <c r="KOJ21" s="4"/>
      <c r="KPI21" s="4"/>
      <c r="KQH21" s="4"/>
      <c r="KRG21" s="4"/>
      <c r="KSF21" s="4"/>
      <c r="KTE21" s="4"/>
      <c r="KUD21" s="4"/>
      <c r="KVC21" s="4"/>
      <c r="KWB21" s="4"/>
      <c r="KXA21" s="4"/>
      <c r="KXZ21" s="4"/>
      <c r="KYY21" s="4"/>
      <c r="KZX21" s="4"/>
      <c r="LAW21" s="4"/>
      <c r="LBV21" s="4"/>
      <c r="LCU21" s="4"/>
      <c r="LDT21" s="4"/>
      <c r="LES21" s="4"/>
      <c r="LFR21" s="4"/>
      <c r="LGQ21" s="4"/>
      <c r="LHP21" s="4"/>
      <c r="LIO21" s="4"/>
      <c r="LJN21" s="4"/>
      <c r="LKM21" s="4"/>
      <c r="LLL21" s="4"/>
      <c r="LMK21" s="4"/>
      <c r="LNJ21" s="4"/>
      <c r="LOI21" s="4"/>
      <c r="LPH21" s="4"/>
      <c r="LQG21" s="4"/>
      <c r="LRF21" s="4"/>
      <c r="LSE21" s="4"/>
      <c r="LTD21" s="4"/>
      <c r="LUC21" s="4"/>
      <c r="LVB21" s="4"/>
      <c r="LWA21" s="4"/>
      <c r="LWZ21" s="4"/>
      <c r="LXY21" s="4"/>
      <c r="LYX21" s="4"/>
      <c r="LZW21" s="4"/>
      <c r="MAV21" s="4"/>
      <c r="MBU21" s="4"/>
      <c r="MCT21" s="4"/>
      <c r="MDS21" s="4"/>
      <c r="MER21" s="4"/>
      <c r="MFQ21" s="4"/>
      <c r="MGP21" s="4"/>
      <c r="MHO21" s="4"/>
      <c r="MIN21" s="4"/>
      <c r="MJM21" s="4"/>
      <c r="MKL21" s="4"/>
      <c r="MLK21" s="4"/>
      <c r="MMJ21" s="4"/>
      <c r="MNI21" s="4"/>
      <c r="MOH21" s="4"/>
      <c r="MPG21" s="4"/>
      <c r="MQF21" s="4"/>
      <c r="MRE21" s="4"/>
      <c r="MSD21" s="4"/>
      <c r="MTC21" s="4"/>
      <c r="MUB21" s="4"/>
      <c r="MVA21" s="4"/>
      <c r="MVZ21" s="4"/>
      <c r="MWY21" s="4"/>
      <c r="MXX21" s="4"/>
      <c r="MYW21" s="4"/>
      <c r="MZV21" s="4"/>
      <c r="NAU21" s="4"/>
      <c r="NBT21" s="4"/>
      <c r="NCS21" s="4"/>
      <c r="NDR21" s="4"/>
      <c r="NEQ21" s="4"/>
      <c r="NFP21" s="4"/>
      <c r="NGO21" s="4"/>
      <c r="NHN21" s="4"/>
      <c r="NIM21" s="4"/>
      <c r="NJL21" s="4"/>
      <c r="NKK21" s="4"/>
      <c r="NLJ21" s="4"/>
      <c r="NMI21" s="4"/>
      <c r="NNH21" s="4"/>
      <c r="NOG21" s="4"/>
      <c r="NPF21" s="4"/>
      <c r="NQE21" s="4"/>
      <c r="NRD21" s="4"/>
      <c r="NSC21" s="4"/>
      <c r="NTB21" s="4"/>
      <c r="NUA21" s="4"/>
      <c r="NUZ21" s="4"/>
      <c r="NVY21" s="4"/>
      <c r="NWX21" s="4"/>
      <c r="NXW21" s="4"/>
      <c r="NYV21" s="4"/>
      <c r="NZU21" s="4"/>
      <c r="OAT21" s="4"/>
      <c r="OBS21" s="4"/>
      <c r="OCR21" s="4"/>
      <c r="ODQ21" s="4"/>
      <c r="OEP21" s="4"/>
      <c r="OFO21" s="4"/>
      <c r="OGN21" s="4"/>
      <c r="OHM21" s="4"/>
      <c r="OIL21" s="4"/>
      <c r="OJK21" s="4"/>
      <c r="OKJ21" s="4"/>
      <c r="OLI21" s="4"/>
      <c r="OMH21" s="4"/>
      <c r="ONG21" s="4"/>
      <c r="OOF21" s="4"/>
      <c r="OPE21" s="4"/>
      <c r="OQD21" s="4"/>
      <c r="ORC21" s="4"/>
      <c r="OSB21" s="4"/>
      <c r="OTA21" s="4"/>
      <c r="OTZ21" s="4"/>
      <c r="OUY21" s="4"/>
      <c r="OVX21" s="4"/>
      <c r="OWW21" s="4"/>
      <c r="OXV21" s="4"/>
      <c r="OYU21" s="4"/>
      <c r="OZT21" s="4"/>
      <c r="PAS21" s="4"/>
      <c r="PBR21" s="4"/>
      <c r="PCQ21" s="4"/>
      <c r="PDP21" s="4"/>
      <c r="PEO21" s="4"/>
      <c r="PFN21" s="4"/>
      <c r="PGM21" s="4"/>
      <c r="PHL21" s="4"/>
      <c r="PIK21" s="4"/>
      <c r="PJJ21" s="4"/>
      <c r="PKI21" s="4"/>
      <c r="PLH21" s="4"/>
      <c r="PMG21" s="4"/>
      <c r="PNF21" s="4"/>
      <c r="POE21" s="4"/>
      <c r="PPD21" s="4"/>
      <c r="PQC21" s="4"/>
      <c r="PRB21" s="4"/>
      <c r="PSA21" s="4"/>
      <c r="PSZ21" s="4"/>
      <c r="PTY21" s="4"/>
      <c r="PUX21" s="4"/>
      <c r="PVW21" s="4"/>
      <c r="PWV21" s="4"/>
      <c r="PXU21" s="4"/>
      <c r="PYT21" s="4"/>
      <c r="PZS21" s="4"/>
      <c r="QAR21" s="4"/>
      <c r="QBQ21" s="4"/>
      <c r="QCP21" s="4"/>
      <c r="QDO21" s="4"/>
      <c r="QEN21" s="4"/>
      <c r="QFM21" s="4"/>
      <c r="QGL21" s="4"/>
      <c r="QHK21" s="4"/>
      <c r="QIJ21" s="4"/>
      <c r="QJI21" s="4"/>
      <c r="QKH21" s="4"/>
      <c r="QLG21" s="4"/>
      <c r="QMF21" s="4"/>
      <c r="QNE21" s="4"/>
      <c r="QOD21" s="4"/>
      <c r="QPC21" s="4"/>
      <c r="QQB21" s="4"/>
      <c r="QRA21" s="4"/>
      <c r="QRZ21" s="4"/>
      <c r="QSY21" s="4"/>
      <c r="QTX21" s="4"/>
      <c r="QUW21" s="4"/>
      <c r="QVV21" s="4"/>
      <c r="QWU21" s="4"/>
      <c r="QXT21" s="4"/>
      <c r="QYS21" s="4"/>
      <c r="QZR21" s="4"/>
      <c r="RAQ21" s="4"/>
      <c r="RBP21" s="4"/>
      <c r="RCO21" s="4"/>
      <c r="RDN21" s="4"/>
      <c r="REM21" s="4"/>
      <c r="RFL21" s="4"/>
      <c r="RGK21" s="4"/>
      <c r="RHJ21" s="4"/>
      <c r="RII21" s="4"/>
      <c r="RJH21" s="4"/>
      <c r="RKG21" s="4"/>
      <c r="RLF21" s="4"/>
      <c r="RME21" s="4"/>
      <c r="RND21" s="4"/>
      <c r="ROC21" s="4"/>
      <c r="RPB21" s="4"/>
      <c r="RQA21" s="4"/>
      <c r="RQZ21" s="4"/>
      <c r="RRY21" s="4"/>
      <c r="RSX21" s="4"/>
      <c r="RTW21" s="4"/>
      <c r="RUV21" s="4"/>
      <c r="RVU21" s="4"/>
      <c r="RWT21" s="4"/>
      <c r="RXS21" s="4"/>
      <c r="RYR21" s="4"/>
      <c r="RZQ21" s="4"/>
      <c r="SAP21" s="4"/>
      <c r="SBO21" s="4"/>
      <c r="SCN21" s="4"/>
      <c r="SDM21" s="4"/>
      <c r="SEL21" s="4"/>
      <c r="SFK21" s="4"/>
      <c r="SGJ21" s="4"/>
      <c r="SHI21" s="4"/>
      <c r="SIH21" s="4"/>
      <c r="SJG21" s="4"/>
      <c r="SKF21" s="4"/>
      <c r="SLE21" s="4"/>
      <c r="SMD21" s="4"/>
      <c r="SNC21" s="4"/>
      <c r="SOB21" s="4"/>
      <c r="SPA21" s="4"/>
      <c r="SPZ21" s="4"/>
      <c r="SQY21" s="4"/>
      <c r="SRX21" s="4"/>
      <c r="SSW21" s="4"/>
      <c r="STV21" s="4"/>
      <c r="SUU21" s="4"/>
      <c r="SVT21" s="4"/>
      <c r="SWS21" s="4"/>
      <c r="SXR21" s="4"/>
      <c r="SYQ21" s="4"/>
      <c r="SZP21" s="4"/>
      <c r="TAO21" s="4"/>
      <c r="TBN21" s="4"/>
      <c r="TCM21" s="4"/>
      <c r="TDL21" s="4"/>
      <c r="TEK21" s="4"/>
      <c r="TFJ21" s="4"/>
      <c r="TGI21" s="4"/>
      <c r="THH21" s="4"/>
      <c r="TIG21" s="4"/>
      <c r="TJF21" s="4"/>
      <c r="TKE21" s="4"/>
      <c r="TLD21" s="4"/>
      <c r="TMC21" s="4"/>
      <c r="TNB21" s="4"/>
      <c r="TOA21" s="4"/>
      <c r="TOZ21" s="4"/>
      <c r="TPY21" s="4"/>
      <c r="TQX21" s="4"/>
      <c r="TRW21" s="4"/>
      <c r="TSV21" s="4"/>
      <c r="TTU21" s="4"/>
      <c r="TUT21" s="4"/>
      <c r="TVS21" s="4"/>
      <c r="TWR21" s="4"/>
      <c r="TXQ21" s="4"/>
      <c r="TYP21" s="4"/>
      <c r="TZO21" s="4"/>
      <c r="UAN21" s="4"/>
      <c r="UBM21" s="4"/>
      <c r="UCL21" s="4"/>
      <c r="UDK21" s="4"/>
      <c r="UEJ21" s="4"/>
      <c r="UFI21" s="4"/>
      <c r="UGH21" s="4"/>
      <c r="UHG21" s="4"/>
      <c r="UIF21" s="4"/>
      <c r="UJE21" s="4"/>
      <c r="UKD21" s="4"/>
      <c r="ULC21" s="4"/>
      <c r="UMB21" s="4"/>
      <c r="UNA21" s="4"/>
      <c r="UNZ21" s="4"/>
      <c r="UOY21" s="4"/>
      <c r="UPX21" s="4"/>
      <c r="UQW21" s="4"/>
      <c r="URV21" s="4"/>
      <c r="USU21" s="4"/>
      <c r="UTT21" s="4"/>
      <c r="UUS21" s="4"/>
      <c r="UVR21" s="4"/>
      <c r="UWQ21" s="4"/>
      <c r="UXP21" s="4"/>
      <c r="UYO21" s="4"/>
      <c r="UZN21" s="4"/>
      <c r="VAM21" s="4"/>
      <c r="VBL21" s="4"/>
      <c r="VCK21" s="4"/>
      <c r="VDJ21" s="4"/>
      <c r="VEI21" s="4"/>
      <c r="VFH21" s="4"/>
      <c r="VGG21" s="4"/>
      <c r="VHF21" s="4"/>
      <c r="VIE21" s="4"/>
      <c r="VJD21" s="4"/>
      <c r="VKC21" s="4"/>
      <c r="VLB21" s="4"/>
      <c r="VMA21" s="4"/>
      <c r="VMZ21" s="4"/>
      <c r="VNY21" s="4"/>
      <c r="VOX21" s="4"/>
      <c r="VPW21" s="4"/>
      <c r="VQV21" s="4"/>
      <c r="VRU21" s="4"/>
      <c r="VST21" s="4"/>
      <c r="VTS21" s="4"/>
      <c r="VUR21" s="4"/>
      <c r="VVQ21" s="4"/>
      <c r="VWP21" s="4"/>
      <c r="VXO21" s="4"/>
      <c r="VYN21" s="4"/>
      <c r="VZM21" s="4"/>
      <c r="WAL21" s="4"/>
      <c r="WBK21" s="4"/>
      <c r="WCJ21" s="4"/>
      <c r="WDI21" s="4"/>
      <c r="WEH21" s="4"/>
      <c r="WFG21" s="4"/>
      <c r="WGF21" s="4"/>
      <c r="WHE21" s="4"/>
      <c r="WID21" s="4"/>
      <c r="WJC21" s="4"/>
      <c r="WKB21" s="4"/>
      <c r="WLA21" s="4"/>
      <c r="WLZ21" s="4"/>
      <c r="WMY21" s="4"/>
      <c r="WNX21" s="4"/>
      <c r="WOW21" s="4"/>
      <c r="WPV21" s="4"/>
      <c r="WQU21" s="4"/>
      <c r="WRT21" s="4"/>
      <c r="WSS21" s="4"/>
      <c r="WTR21" s="4"/>
      <c r="WUQ21" s="4"/>
      <c r="WVP21" s="4"/>
      <c r="WWO21" s="4"/>
      <c r="WXN21" s="4"/>
      <c r="WYM21" s="4"/>
      <c r="WZL21" s="4"/>
      <c r="XAK21" s="4"/>
      <c r="XBJ21" s="4"/>
      <c r="XCI21" s="4"/>
      <c r="XDH21" s="4"/>
      <c r="XEG21" s="4"/>
    </row>
    <row r="22" spans="1:1011 1036:2036 2061:3061 3086:4086 4111:5111 5136:6136 6161:7161 7186:8186 8211:9211 9236:10236 10261:11261 11286:12286 12311:13311 13336:14336 14361:15336 15361:16361" ht="20.100000000000001" customHeight="1">
      <c r="A22" s="295" t="s">
        <v>779</v>
      </c>
      <c r="B22" s="45" t="s">
        <v>20</v>
      </c>
      <c r="C22" s="4"/>
      <c r="D22" s="4"/>
      <c r="E22" s="4"/>
      <c r="F22" s="4"/>
      <c r="G22" s="4"/>
      <c r="H22" s="4"/>
      <c r="I22" s="4"/>
      <c r="J22" s="4"/>
      <c r="K22" s="4"/>
      <c r="AJ22" s="4"/>
      <c r="BI22" s="4"/>
      <c r="CH22" s="4"/>
      <c r="DG22" s="4"/>
      <c r="EF22" s="4"/>
      <c r="FE22" s="4"/>
      <c r="GD22" s="4"/>
      <c r="HC22" s="4"/>
      <c r="IB22" s="4"/>
      <c r="JA22" s="4"/>
      <c r="JZ22" s="4"/>
      <c r="KY22" s="4"/>
      <c r="LX22" s="4"/>
      <c r="MW22" s="4"/>
      <c r="NV22" s="4"/>
      <c r="OU22" s="4"/>
      <c r="PT22" s="4"/>
      <c r="QS22" s="4"/>
      <c r="RR22" s="4"/>
      <c r="SQ22" s="4"/>
      <c r="TP22" s="4"/>
      <c r="UO22" s="4"/>
      <c r="VN22" s="4"/>
      <c r="WM22" s="4"/>
      <c r="XL22" s="4"/>
      <c r="YK22" s="4"/>
      <c r="ZJ22" s="4"/>
      <c r="AAI22" s="4"/>
      <c r="ABH22" s="4"/>
      <c r="ACG22" s="4"/>
      <c r="ADF22" s="4"/>
      <c r="AEE22" s="4"/>
      <c r="AFD22" s="4"/>
      <c r="AGC22" s="4"/>
      <c r="AHB22" s="4"/>
      <c r="AIA22" s="4"/>
      <c r="AIZ22" s="4"/>
      <c r="AJY22" s="4"/>
      <c r="AKX22" s="4"/>
      <c r="ALW22" s="4"/>
      <c r="AMV22" s="4"/>
      <c r="ANU22" s="4"/>
      <c r="AOT22" s="4"/>
      <c r="APS22" s="4"/>
      <c r="AQR22" s="4"/>
      <c r="ARQ22" s="4"/>
      <c r="ASP22" s="4"/>
      <c r="ATO22" s="4"/>
      <c r="AUN22" s="4"/>
      <c r="AVM22" s="4"/>
      <c r="AWL22" s="4"/>
      <c r="AXK22" s="4"/>
      <c r="AYJ22" s="4"/>
      <c r="AZI22" s="4"/>
      <c r="BAH22" s="4"/>
      <c r="BBG22" s="4"/>
      <c r="BCF22" s="4"/>
      <c r="BDE22" s="4"/>
      <c r="BED22" s="4"/>
      <c r="BFC22" s="4"/>
      <c r="BGB22" s="4"/>
      <c r="BHA22" s="4"/>
      <c r="BHZ22" s="4"/>
      <c r="BIY22" s="4"/>
      <c r="BJX22" s="4"/>
      <c r="BKW22" s="4"/>
      <c r="BLV22" s="4"/>
      <c r="BMU22" s="4"/>
      <c r="BNT22" s="4"/>
      <c r="BOS22" s="4"/>
      <c r="BPR22" s="4"/>
      <c r="BQQ22" s="4"/>
      <c r="BRP22" s="4"/>
      <c r="BSO22" s="4"/>
      <c r="BTN22" s="4"/>
      <c r="BUM22" s="4"/>
      <c r="BVL22" s="4"/>
      <c r="BWK22" s="4"/>
      <c r="BXJ22" s="4"/>
      <c r="BYI22" s="4"/>
      <c r="BZH22" s="4"/>
      <c r="CAG22" s="4"/>
      <c r="CBF22" s="4"/>
      <c r="CCE22" s="4"/>
      <c r="CDD22" s="4"/>
      <c r="CEC22" s="4"/>
      <c r="CFB22" s="4"/>
      <c r="CGA22" s="4"/>
      <c r="CGZ22" s="4"/>
      <c r="CHY22" s="4"/>
      <c r="CIX22" s="4"/>
      <c r="CJW22" s="4"/>
      <c r="CKV22" s="4"/>
      <c r="CLU22" s="4"/>
      <c r="CMT22" s="4"/>
      <c r="CNS22" s="4"/>
      <c r="COR22" s="4"/>
      <c r="CPQ22" s="4"/>
      <c r="CQP22" s="4"/>
      <c r="CRO22" s="4"/>
      <c r="CSN22" s="4"/>
      <c r="CTM22" s="4"/>
      <c r="CUL22" s="4"/>
      <c r="CVK22" s="4"/>
      <c r="CWJ22" s="4"/>
      <c r="CXI22" s="4"/>
      <c r="CYH22" s="4"/>
      <c r="CZG22" s="4"/>
      <c r="DAF22" s="4"/>
      <c r="DBE22" s="4"/>
      <c r="DCD22" s="4"/>
      <c r="DDC22" s="4"/>
      <c r="DEB22" s="4"/>
      <c r="DFA22" s="4"/>
      <c r="DFZ22" s="4"/>
      <c r="DGY22" s="4"/>
      <c r="DHX22" s="4"/>
      <c r="DIW22" s="4"/>
      <c r="DJV22" s="4"/>
      <c r="DKU22" s="4"/>
      <c r="DLT22" s="4"/>
      <c r="DMS22" s="4"/>
      <c r="DNR22" s="4"/>
      <c r="DOQ22" s="4"/>
      <c r="DPP22" s="4"/>
      <c r="DQO22" s="4"/>
      <c r="DRN22" s="4"/>
      <c r="DSM22" s="4"/>
      <c r="DTL22" s="4"/>
      <c r="DUK22" s="4"/>
      <c r="DVJ22" s="4"/>
      <c r="DWI22" s="4"/>
      <c r="DXH22" s="4"/>
      <c r="DYG22" s="4"/>
      <c r="DZF22" s="4"/>
      <c r="EAE22" s="4"/>
      <c r="EBD22" s="4"/>
      <c r="ECC22" s="4"/>
      <c r="EDB22" s="4"/>
      <c r="EEA22" s="4"/>
      <c r="EEZ22" s="4"/>
      <c r="EFY22" s="4"/>
      <c r="EGX22" s="4"/>
      <c r="EHW22" s="4"/>
      <c r="EIV22" s="4"/>
      <c r="EJU22" s="4"/>
      <c r="EKT22" s="4"/>
      <c r="ELS22" s="4"/>
      <c r="EMR22" s="4"/>
      <c r="ENQ22" s="4"/>
      <c r="EOP22" s="4"/>
      <c r="EPO22" s="4"/>
      <c r="EQN22" s="4"/>
      <c r="ERM22" s="4"/>
      <c r="ESL22" s="4"/>
      <c r="ETK22" s="4"/>
      <c r="EUJ22" s="4"/>
      <c r="EVI22" s="4"/>
      <c r="EWH22" s="4"/>
      <c r="EXG22" s="4"/>
      <c r="EYF22" s="4"/>
      <c r="EZE22" s="4"/>
      <c r="FAD22" s="4"/>
      <c r="FBC22" s="4"/>
      <c r="FCB22" s="4"/>
      <c r="FDA22" s="4"/>
      <c r="FDZ22" s="4"/>
      <c r="FEY22" s="4"/>
      <c r="FFX22" s="4"/>
      <c r="FGW22" s="4"/>
      <c r="FHV22" s="4"/>
      <c r="FIU22" s="4"/>
      <c r="FJT22" s="4"/>
      <c r="FKS22" s="4"/>
      <c r="FLR22" s="4"/>
      <c r="FMQ22" s="4"/>
      <c r="FNP22" s="4"/>
      <c r="FOO22" s="4"/>
      <c r="FPN22" s="4"/>
      <c r="FQM22" s="4"/>
      <c r="FRL22" s="4"/>
      <c r="FSK22" s="4"/>
      <c r="FTJ22" s="4"/>
      <c r="FUI22" s="4"/>
      <c r="FVH22" s="4"/>
      <c r="FWG22" s="4"/>
      <c r="FXF22" s="4"/>
      <c r="FYE22" s="4"/>
      <c r="FZD22" s="4"/>
      <c r="GAC22" s="4"/>
      <c r="GBB22" s="4"/>
      <c r="GCA22" s="4"/>
      <c r="GCZ22" s="4"/>
      <c r="GDY22" s="4"/>
      <c r="GEX22" s="4"/>
      <c r="GFW22" s="4"/>
      <c r="GGV22" s="4"/>
      <c r="GHU22" s="4"/>
      <c r="GIT22" s="4"/>
      <c r="GJS22" s="4"/>
      <c r="GKR22" s="4"/>
      <c r="GLQ22" s="4"/>
      <c r="GMP22" s="4"/>
      <c r="GNO22" s="4"/>
      <c r="GON22" s="4"/>
      <c r="GPM22" s="4"/>
      <c r="GQL22" s="4"/>
      <c r="GRK22" s="4"/>
      <c r="GSJ22" s="4"/>
      <c r="GTI22" s="4"/>
      <c r="GUH22" s="4"/>
      <c r="GVG22" s="4"/>
      <c r="GWF22" s="4"/>
      <c r="GXE22" s="4"/>
      <c r="GYD22" s="4"/>
      <c r="GZC22" s="4"/>
      <c r="HAB22" s="4"/>
      <c r="HBA22" s="4"/>
      <c r="HBZ22" s="4"/>
      <c r="HCY22" s="4"/>
      <c r="HDX22" s="4"/>
      <c r="HEW22" s="4"/>
      <c r="HFV22" s="4"/>
      <c r="HGU22" s="4"/>
      <c r="HHT22" s="4"/>
      <c r="HIS22" s="4"/>
      <c r="HJR22" s="4"/>
      <c r="HKQ22" s="4"/>
      <c r="HLP22" s="4"/>
      <c r="HMO22" s="4"/>
      <c r="HNN22" s="4"/>
      <c r="HOM22" s="4"/>
      <c r="HPL22" s="4"/>
      <c r="HQK22" s="4"/>
      <c r="HRJ22" s="4"/>
      <c r="HSI22" s="4"/>
      <c r="HTH22" s="4"/>
      <c r="HUG22" s="4"/>
      <c r="HVF22" s="4"/>
      <c r="HWE22" s="4"/>
      <c r="HXD22" s="4"/>
      <c r="HYC22" s="4"/>
      <c r="HZB22" s="4"/>
      <c r="IAA22" s="4"/>
      <c r="IAZ22" s="4"/>
      <c r="IBY22" s="4"/>
      <c r="ICX22" s="4"/>
      <c r="IDW22" s="4"/>
      <c r="IEV22" s="4"/>
      <c r="IFU22" s="4"/>
      <c r="IGT22" s="4"/>
      <c r="IHS22" s="4"/>
      <c r="IIR22" s="4"/>
      <c r="IJQ22" s="4"/>
      <c r="IKP22" s="4"/>
      <c r="ILO22" s="4"/>
      <c r="IMN22" s="4"/>
      <c r="INM22" s="4"/>
      <c r="IOL22" s="4"/>
      <c r="IPK22" s="4"/>
      <c r="IQJ22" s="4"/>
      <c r="IRI22" s="4"/>
      <c r="ISH22" s="4"/>
      <c r="ITG22" s="4"/>
      <c r="IUF22" s="4"/>
      <c r="IVE22" s="4"/>
      <c r="IWD22" s="4"/>
      <c r="IXC22" s="4"/>
      <c r="IYB22" s="4"/>
      <c r="IZA22" s="4"/>
      <c r="IZZ22" s="4"/>
      <c r="JAY22" s="4"/>
      <c r="JBX22" s="4"/>
      <c r="JCW22" s="4"/>
      <c r="JDV22" s="4"/>
      <c r="JEU22" s="4"/>
      <c r="JFT22" s="4"/>
      <c r="JGS22" s="4"/>
      <c r="JHR22" s="4"/>
      <c r="JIQ22" s="4"/>
      <c r="JJP22" s="4"/>
      <c r="JKO22" s="4"/>
      <c r="JLN22" s="4"/>
      <c r="JMM22" s="4"/>
      <c r="JNL22" s="4"/>
      <c r="JOK22" s="4"/>
      <c r="JPJ22" s="4"/>
      <c r="JQI22" s="4"/>
      <c r="JRH22" s="4"/>
      <c r="JSG22" s="4"/>
      <c r="JTF22" s="4"/>
      <c r="JUE22" s="4"/>
      <c r="JVD22" s="4"/>
      <c r="JWC22" s="4"/>
      <c r="JXB22" s="4"/>
      <c r="JYA22" s="4"/>
      <c r="JYZ22" s="4"/>
      <c r="JZY22" s="4"/>
      <c r="KAX22" s="4"/>
      <c r="KBW22" s="4"/>
      <c r="KCV22" s="4"/>
      <c r="KDU22" s="4"/>
      <c r="KET22" s="4"/>
      <c r="KFS22" s="4"/>
      <c r="KGR22" s="4"/>
      <c r="KHQ22" s="4"/>
      <c r="KIP22" s="4"/>
      <c r="KJO22" s="4"/>
      <c r="KKN22" s="4"/>
      <c r="KLM22" s="4"/>
      <c r="KML22" s="4"/>
      <c r="KNK22" s="4"/>
      <c r="KOJ22" s="4"/>
      <c r="KPI22" s="4"/>
      <c r="KQH22" s="4"/>
      <c r="KRG22" s="4"/>
      <c r="KSF22" s="4"/>
      <c r="KTE22" s="4"/>
      <c r="KUD22" s="4"/>
      <c r="KVC22" s="4"/>
      <c r="KWB22" s="4"/>
      <c r="KXA22" s="4"/>
      <c r="KXZ22" s="4"/>
      <c r="KYY22" s="4"/>
      <c r="KZX22" s="4"/>
      <c r="LAW22" s="4"/>
      <c r="LBV22" s="4"/>
      <c r="LCU22" s="4"/>
      <c r="LDT22" s="4"/>
      <c r="LES22" s="4"/>
      <c r="LFR22" s="4"/>
      <c r="LGQ22" s="4"/>
      <c r="LHP22" s="4"/>
      <c r="LIO22" s="4"/>
      <c r="LJN22" s="4"/>
      <c r="LKM22" s="4"/>
      <c r="LLL22" s="4"/>
      <c r="LMK22" s="4"/>
      <c r="LNJ22" s="4"/>
      <c r="LOI22" s="4"/>
      <c r="LPH22" s="4"/>
      <c r="LQG22" s="4"/>
      <c r="LRF22" s="4"/>
      <c r="LSE22" s="4"/>
      <c r="LTD22" s="4"/>
      <c r="LUC22" s="4"/>
      <c r="LVB22" s="4"/>
      <c r="LWA22" s="4"/>
      <c r="LWZ22" s="4"/>
      <c r="LXY22" s="4"/>
      <c r="LYX22" s="4"/>
      <c r="LZW22" s="4"/>
      <c r="MAV22" s="4"/>
      <c r="MBU22" s="4"/>
      <c r="MCT22" s="4"/>
      <c r="MDS22" s="4"/>
      <c r="MER22" s="4"/>
      <c r="MFQ22" s="4"/>
      <c r="MGP22" s="4"/>
      <c r="MHO22" s="4"/>
      <c r="MIN22" s="4"/>
      <c r="MJM22" s="4"/>
      <c r="MKL22" s="4"/>
      <c r="MLK22" s="4"/>
      <c r="MMJ22" s="4"/>
      <c r="MNI22" s="4"/>
      <c r="MOH22" s="4"/>
      <c r="MPG22" s="4"/>
      <c r="MQF22" s="4"/>
      <c r="MRE22" s="4"/>
      <c r="MSD22" s="4"/>
      <c r="MTC22" s="4"/>
      <c r="MUB22" s="4"/>
      <c r="MVA22" s="4"/>
      <c r="MVZ22" s="4"/>
      <c r="MWY22" s="4"/>
      <c r="MXX22" s="4"/>
      <c r="MYW22" s="4"/>
      <c r="MZV22" s="4"/>
      <c r="NAU22" s="4"/>
      <c r="NBT22" s="4"/>
      <c r="NCS22" s="4"/>
      <c r="NDR22" s="4"/>
      <c r="NEQ22" s="4"/>
      <c r="NFP22" s="4"/>
      <c r="NGO22" s="4"/>
      <c r="NHN22" s="4"/>
      <c r="NIM22" s="4"/>
      <c r="NJL22" s="4"/>
      <c r="NKK22" s="4"/>
      <c r="NLJ22" s="4"/>
      <c r="NMI22" s="4"/>
      <c r="NNH22" s="4"/>
      <c r="NOG22" s="4"/>
      <c r="NPF22" s="4"/>
      <c r="NQE22" s="4"/>
      <c r="NRD22" s="4"/>
      <c r="NSC22" s="4"/>
      <c r="NTB22" s="4"/>
      <c r="NUA22" s="4"/>
      <c r="NUZ22" s="4"/>
      <c r="NVY22" s="4"/>
      <c r="NWX22" s="4"/>
      <c r="NXW22" s="4"/>
      <c r="NYV22" s="4"/>
      <c r="NZU22" s="4"/>
      <c r="OAT22" s="4"/>
      <c r="OBS22" s="4"/>
      <c r="OCR22" s="4"/>
      <c r="ODQ22" s="4"/>
      <c r="OEP22" s="4"/>
      <c r="OFO22" s="4"/>
      <c r="OGN22" s="4"/>
      <c r="OHM22" s="4"/>
      <c r="OIL22" s="4"/>
      <c r="OJK22" s="4"/>
      <c r="OKJ22" s="4"/>
      <c r="OLI22" s="4"/>
      <c r="OMH22" s="4"/>
      <c r="ONG22" s="4"/>
      <c r="OOF22" s="4"/>
      <c r="OPE22" s="4"/>
      <c r="OQD22" s="4"/>
      <c r="ORC22" s="4"/>
      <c r="OSB22" s="4"/>
      <c r="OTA22" s="4"/>
      <c r="OTZ22" s="4"/>
      <c r="OUY22" s="4"/>
      <c r="OVX22" s="4"/>
      <c r="OWW22" s="4"/>
      <c r="OXV22" s="4"/>
      <c r="OYU22" s="4"/>
      <c r="OZT22" s="4"/>
      <c r="PAS22" s="4"/>
      <c r="PBR22" s="4"/>
      <c r="PCQ22" s="4"/>
      <c r="PDP22" s="4"/>
      <c r="PEO22" s="4"/>
      <c r="PFN22" s="4"/>
      <c r="PGM22" s="4"/>
      <c r="PHL22" s="4"/>
      <c r="PIK22" s="4"/>
      <c r="PJJ22" s="4"/>
      <c r="PKI22" s="4"/>
      <c r="PLH22" s="4"/>
      <c r="PMG22" s="4"/>
      <c r="PNF22" s="4"/>
      <c r="POE22" s="4"/>
      <c r="PPD22" s="4"/>
      <c r="PQC22" s="4"/>
      <c r="PRB22" s="4"/>
      <c r="PSA22" s="4"/>
      <c r="PSZ22" s="4"/>
      <c r="PTY22" s="4"/>
      <c r="PUX22" s="4"/>
      <c r="PVW22" s="4"/>
      <c r="PWV22" s="4"/>
      <c r="PXU22" s="4"/>
      <c r="PYT22" s="4"/>
      <c r="PZS22" s="4"/>
      <c r="QAR22" s="4"/>
      <c r="QBQ22" s="4"/>
      <c r="QCP22" s="4"/>
      <c r="QDO22" s="4"/>
      <c r="QEN22" s="4"/>
      <c r="QFM22" s="4"/>
      <c r="QGL22" s="4"/>
      <c r="QHK22" s="4"/>
      <c r="QIJ22" s="4"/>
      <c r="QJI22" s="4"/>
      <c r="QKH22" s="4"/>
      <c r="QLG22" s="4"/>
      <c r="QMF22" s="4"/>
      <c r="QNE22" s="4"/>
      <c r="QOD22" s="4"/>
      <c r="QPC22" s="4"/>
      <c r="QQB22" s="4"/>
      <c r="QRA22" s="4"/>
      <c r="QRZ22" s="4"/>
      <c r="QSY22" s="4"/>
      <c r="QTX22" s="4"/>
      <c r="QUW22" s="4"/>
      <c r="QVV22" s="4"/>
      <c r="QWU22" s="4"/>
      <c r="QXT22" s="4"/>
      <c r="QYS22" s="4"/>
      <c r="QZR22" s="4"/>
      <c r="RAQ22" s="4"/>
      <c r="RBP22" s="4"/>
      <c r="RCO22" s="4"/>
      <c r="RDN22" s="4"/>
      <c r="REM22" s="4"/>
      <c r="RFL22" s="4"/>
      <c r="RGK22" s="4"/>
      <c r="RHJ22" s="4"/>
      <c r="RII22" s="4"/>
      <c r="RJH22" s="4"/>
      <c r="RKG22" s="4"/>
      <c r="RLF22" s="4"/>
      <c r="RME22" s="4"/>
      <c r="RND22" s="4"/>
      <c r="ROC22" s="4"/>
      <c r="RPB22" s="4"/>
      <c r="RQA22" s="4"/>
      <c r="RQZ22" s="4"/>
      <c r="RRY22" s="4"/>
      <c r="RSX22" s="4"/>
      <c r="RTW22" s="4"/>
      <c r="RUV22" s="4"/>
      <c r="RVU22" s="4"/>
      <c r="RWT22" s="4"/>
      <c r="RXS22" s="4"/>
      <c r="RYR22" s="4"/>
      <c r="RZQ22" s="4"/>
      <c r="SAP22" s="4"/>
      <c r="SBO22" s="4"/>
      <c r="SCN22" s="4"/>
      <c r="SDM22" s="4"/>
      <c r="SEL22" s="4"/>
      <c r="SFK22" s="4"/>
      <c r="SGJ22" s="4"/>
      <c r="SHI22" s="4"/>
      <c r="SIH22" s="4"/>
      <c r="SJG22" s="4"/>
      <c r="SKF22" s="4"/>
      <c r="SLE22" s="4"/>
      <c r="SMD22" s="4"/>
      <c r="SNC22" s="4"/>
      <c r="SOB22" s="4"/>
      <c r="SPA22" s="4"/>
      <c r="SPZ22" s="4"/>
      <c r="SQY22" s="4"/>
      <c r="SRX22" s="4"/>
      <c r="SSW22" s="4"/>
      <c r="STV22" s="4"/>
      <c r="SUU22" s="4"/>
      <c r="SVT22" s="4"/>
      <c r="SWS22" s="4"/>
      <c r="SXR22" s="4"/>
      <c r="SYQ22" s="4"/>
      <c r="SZP22" s="4"/>
      <c r="TAO22" s="4"/>
      <c r="TBN22" s="4"/>
      <c r="TCM22" s="4"/>
      <c r="TDL22" s="4"/>
      <c r="TEK22" s="4"/>
      <c r="TFJ22" s="4"/>
      <c r="TGI22" s="4"/>
      <c r="THH22" s="4"/>
      <c r="TIG22" s="4"/>
      <c r="TJF22" s="4"/>
      <c r="TKE22" s="4"/>
      <c r="TLD22" s="4"/>
      <c r="TMC22" s="4"/>
      <c r="TNB22" s="4"/>
      <c r="TOA22" s="4"/>
      <c r="TOZ22" s="4"/>
      <c r="TPY22" s="4"/>
      <c r="TQX22" s="4"/>
      <c r="TRW22" s="4"/>
      <c r="TSV22" s="4"/>
      <c r="TTU22" s="4"/>
      <c r="TUT22" s="4"/>
      <c r="TVS22" s="4"/>
      <c r="TWR22" s="4"/>
      <c r="TXQ22" s="4"/>
      <c r="TYP22" s="4"/>
      <c r="TZO22" s="4"/>
      <c r="UAN22" s="4"/>
      <c r="UBM22" s="4"/>
      <c r="UCL22" s="4"/>
      <c r="UDK22" s="4"/>
      <c r="UEJ22" s="4"/>
      <c r="UFI22" s="4"/>
      <c r="UGH22" s="4"/>
      <c r="UHG22" s="4"/>
      <c r="UIF22" s="4"/>
      <c r="UJE22" s="4"/>
      <c r="UKD22" s="4"/>
      <c r="ULC22" s="4"/>
      <c r="UMB22" s="4"/>
      <c r="UNA22" s="4"/>
      <c r="UNZ22" s="4"/>
      <c r="UOY22" s="4"/>
      <c r="UPX22" s="4"/>
      <c r="UQW22" s="4"/>
      <c r="URV22" s="4"/>
      <c r="USU22" s="4"/>
      <c r="UTT22" s="4"/>
      <c r="UUS22" s="4"/>
      <c r="UVR22" s="4"/>
      <c r="UWQ22" s="4"/>
      <c r="UXP22" s="4"/>
      <c r="UYO22" s="4"/>
      <c r="UZN22" s="4"/>
      <c r="VAM22" s="4"/>
      <c r="VBL22" s="4"/>
      <c r="VCK22" s="4"/>
      <c r="VDJ22" s="4"/>
      <c r="VEI22" s="4"/>
      <c r="VFH22" s="4"/>
      <c r="VGG22" s="4"/>
      <c r="VHF22" s="4"/>
      <c r="VIE22" s="4"/>
      <c r="VJD22" s="4"/>
      <c r="VKC22" s="4"/>
      <c r="VLB22" s="4"/>
      <c r="VMA22" s="4"/>
      <c r="VMZ22" s="4"/>
      <c r="VNY22" s="4"/>
      <c r="VOX22" s="4"/>
      <c r="VPW22" s="4"/>
      <c r="VQV22" s="4"/>
      <c r="VRU22" s="4"/>
      <c r="VST22" s="4"/>
      <c r="VTS22" s="4"/>
      <c r="VUR22" s="4"/>
      <c r="VVQ22" s="4"/>
      <c r="VWP22" s="4"/>
      <c r="VXO22" s="4"/>
      <c r="VYN22" s="4"/>
      <c r="VZM22" s="4"/>
      <c r="WAL22" s="4"/>
      <c r="WBK22" s="4"/>
      <c r="WCJ22" s="4"/>
      <c r="WDI22" s="4"/>
      <c r="WEH22" s="4"/>
      <c r="WFG22" s="4"/>
      <c r="WGF22" s="4"/>
      <c r="WHE22" s="4"/>
      <c r="WID22" s="4"/>
      <c r="WJC22" s="4"/>
      <c r="WKB22" s="4"/>
      <c r="WLA22" s="4"/>
      <c r="WLZ22" s="4"/>
      <c r="WMY22" s="4"/>
      <c r="WNX22" s="4"/>
      <c r="WOW22" s="4"/>
      <c r="WPV22" s="4"/>
      <c r="WQU22" s="4"/>
      <c r="WRT22" s="4"/>
      <c r="WSS22" s="4"/>
      <c r="WTR22" s="4"/>
      <c r="WUQ22" s="4"/>
      <c r="WVP22" s="4"/>
      <c r="WWO22" s="4"/>
      <c r="WXN22" s="4"/>
      <c r="WYM22" s="4"/>
      <c r="WZL22" s="4"/>
      <c r="XAK22" s="4"/>
      <c r="XBJ22" s="4"/>
      <c r="XCI22" s="4"/>
      <c r="XDH22" s="4"/>
      <c r="XEG22" s="4"/>
    </row>
    <row r="23" spans="1:1011 1036:2036 2061:3061 3086:4086 4111:5111 5136:6136 6161:7161 7186:8186 8211:9211 9236:10236 10261:11261 11286:12286 12311:13311 13336:14336 14361:15336 15361:16361" ht="20.100000000000001" customHeight="1">
      <c r="A23" s="295" t="s">
        <v>780</v>
      </c>
      <c r="B23" s="45" t="s">
        <v>21</v>
      </c>
      <c r="C23" s="4"/>
      <c r="D23" s="4"/>
      <c r="E23" s="4"/>
      <c r="F23" s="4"/>
      <c r="G23" s="4"/>
      <c r="H23" s="4"/>
      <c r="I23" s="4"/>
      <c r="J23" s="4"/>
      <c r="K23" s="4"/>
    </row>
    <row r="24" spans="1:1011 1036:2036 2061:3061 3086:4086 4111:5111 5136:6136 6161:7161 7186:8186 8211:9211 9236:10236 10261:11261 11286:12286 12311:13311 13336:14336 14361:15336 15361:16361" ht="20.100000000000001" customHeight="1">
      <c r="A24" s="295" t="s">
        <v>781</v>
      </c>
      <c r="B24" s="253" t="s">
        <v>22</v>
      </c>
      <c r="C24" s="4"/>
      <c r="D24" s="4"/>
      <c r="E24" s="4"/>
      <c r="F24" s="4"/>
      <c r="G24" s="4"/>
      <c r="H24" s="4"/>
      <c r="I24" s="4"/>
      <c r="J24" s="4"/>
      <c r="K24" s="4"/>
    </row>
    <row r="25" spans="1:1011 1036:2036 2061:3061 3086:4086 4111:5111 5136:6136 6161:7161 7186:8186 8211:9211 9236:10236 10261:11261 11286:12286 12311:13311 13336:14336 14361:15336 15361:16361" ht="23.25" customHeight="1">
      <c r="A25" s="295" t="s">
        <v>782</v>
      </c>
      <c r="B25" s="45" t="s">
        <v>23</v>
      </c>
      <c r="C25" s="4"/>
      <c r="D25" s="4"/>
      <c r="E25" s="4"/>
      <c r="F25" s="4"/>
      <c r="G25" s="4"/>
      <c r="H25" s="4"/>
      <c r="I25" s="4"/>
      <c r="J25" s="4"/>
      <c r="K25" s="4"/>
    </row>
    <row r="26" spans="1:1011 1036:2036 2061:3061 3086:4086 4111:5111 5136:6136 6161:7161 7186:8186 8211:9211 9236:10236 10261:11261 11286:12286 12311:13311 13336:14336 14361:15336 15361:16361" ht="20.100000000000001" customHeight="1">
      <c r="A26" s="295" t="s">
        <v>783</v>
      </c>
      <c r="B26" s="45" t="s">
        <v>24</v>
      </c>
      <c r="C26" s="4"/>
      <c r="D26" s="4"/>
      <c r="E26" s="4"/>
      <c r="F26" s="4"/>
      <c r="G26" s="4"/>
      <c r="H26" s="4"/>
      <c r="I26" s="4"/>
      <c r="J26" s="4"/>
      <c r="K26" s="4"/>
    </row>
    <row r="27" spans="1:1011 1036:2036 2061:3061 3086:4086 4111:5111 5136:6136 6161:7161 7186:8186 8211:9211 9236:10236 10261:11261 11286:12286 12311:13311 13336:14336 14361:15336 15361:16361" ht="20.100000000000001" customHeight="1">
      <c r="A27" s="295" t="s">
        <v>784</v>
      </c>
      <c r="B27" s="45" t="s">
        <v>25</v>
      </c>
      <c r="C27" s="4"/>
      <c r="D27" s="4"/>
      <c r="E27" s="4"/>
      <c r="F27" s="4"/>
      <c r="G27" s="4"/>
      <c r="H27" s="4"/>
      <c r="I27" s="4"/>
      <c r="J27" s="4"/>
      <c r="K27" s="4"/>
    </row>
    <row r="28" spans="1:1011 1036:2036 2061:3061 3086:4086 4111:5111 5136:6136 6161:7161 7186:8186 8211:9211 9236:10236 10261:11261 11286:12286 12311:13311 13336:14336 14361:15336 15361:16361" ht="20.100000000000001" customHeight="1">
      <c r="A28" s="295" t="s">
        <v>785</v>
      </c>
      <c r="B28" s="45" t="s">
        <v>26</v>
      </c>
      <c r="C28" s="4"/>
      <c r="D28" s="4"/>
      <c r="E28" s="4"/>
      <c r="F28" s="4"/>
      <c r="G28" s="4"/>
      <c r="H28" s="4"/>
      <c r="I28" s="47"/>
      <c r="J28" s="4"/>
      <c r="K28" s="47"/>
    </row>
    <row r="29" spans="1:1011 1036:2036 2061:3061 3086:4086 4111:5111 5136:6136 6161:7161 7186:8186 8211:9211 9236:10236 10261:11261 11286:12286 12311:13311 13336:14336 14361:15336 15361:16361" ht="26.25" customHeight="1">
      <c r="A29" s="295" t="s">
        <v>786</v>
      </c>
      <c r="B29" s="45" t="s">
        <v>27</v>
      </c>
      <c r="C29" s="4"/>
      <c r="D29" s="4"/>
      <c r="E29" s="4"/>
      <c r="F29" s="4"/>
      <c r="G29" s="4"/>
      <c r="H29" s="4"/>
      <c r="I29" s="47"/>
      <c r="J29" s="4"/>
      <c r="K29" s="47"/>
    </row>
    <row r="30" spans="1:1011 1036:2036 2061:3061 3086:4086 4111:5111 5136:6136 6161:7161 7186:8186 8211:9211 9236:10236 10261:11261 11286:12286 12311:13311 13336:14336 14361:15336 15361:16361" ht="20.100000000000001" customHeight="1">
      <c r="A30" s="295" t="s">
        <v>787</v>
      </c>
      <c r="B30" s="45" t="s">
        <v>28</v>
      </c>
      <c r="C30" s="4"/>
      <c r="D30" s="4"/>
      <c r="E30" s="4"/>
      <c r="F30" s="4"/>
      <c r="G30" s="4"/>
      <c r="H30" s="4"/>
      <c r="I30" s="47"/>
      <c r="J30" s="4"/>
      <c r="K30" s="47"/>
    </row>
    <row r="31" spans="1:1011 1036:2036 2061:3061 3086:4086 4111:5111 5136:6136 6161:7161 7186:8186 8211:9211 9236:10236 10261:11261 11286:12286 12311:13311 13336:14336 14361:15336 15361:16361" ht="20.100000000000001" customHeight="1">
      <c r="A31" s="295" t="s">
        <v>788</v>
      </c>
      <c r="B31" s="45" t="s">
        <v>29</v>
      </c>
      <c r="C31" s="4"/>
      <c r="D31" s="4"/>
      <c r="E31" s="4"/>
      <c r="F31" s="4"/>
      <c r="G31" s="4"/>
      <c r="H31" s="4"/>
      <c r="I31" s="47"/>
      <c r="J31" s="4"/>
      <c r="K31" s="47"/>
    </row>
    <row r="32" spans="1:1011 1036:2036 2061:3061 3086:4086 4111:5111 5136:6136 6161:7161 7186:8186 8211:9211 9236:10236 10261:11261 11286:12286 12311:13311 13336:14336 14361:15336 15361:16361" ht="20.100000000000001" customHeight="1">
      <c r="A32" s="295" t="s">
        <v>789</v>
      </c>
      <c r="B32" s="45" t="s">
        <v>30</v>
      </c>
      <c r="C32" s="4"/>
      <c r="D32" s="4"/>
      <c r="E32" s="4"/>
      <c r="F32" s="4"/>
      <c r="G32" s="4"/>
      <c r="H32" s="4"/>
      <c r="I32" s="47"/>
      <c r="J32" s="4"/>
      <c r="K32" s="47"/>
    </row>
    <row r="33" spans="1:11" ht="20.100000000000001" customHeight="1">
      <c r="A33" s="295" t="s">
        <v>790</v>
      </c>
      <c r="B33" s="45" t="s">
        <v>31</v>
      </c>
      <c r="C33" s="4"/>
      <c r="D33" s="4"/>
      <c r="E33" s="4"/>
      <c r="F33" s="4"/>
      <c r="G33" s="4"/>
      <c r="H33" s="4"/>
      <c r="I33" s="47"/>
      <c r="J33" s="4"/>
      <c r="K33" s="47"/>
    </row>
    <row r="34" spans="1:11" ht="20.100000000000001" customHeight="1">
      <c r="A34" s="295" t="s">
        <v>791</v>
      </c>
      <c r="B34" s="45" t="s">
        <v>32</v>
      </c>
      <c r="C34" s="48"/>
      <c r="D34" s="48"/>
      <c r="E34" s="48"/>
      <c r="F34" s="4"/>
      <c r="G34" s="4"/>
      <c r="H34" s="4"/>
      <c r="I34" s="47"/>
      <c r="J34" s="4"/>
      <c r="K34" s="47"/>
    </row>
    <row r="35" spans="1:11" ht="20.100000000000001" customHeight="1">
      <c r="A35" s="295" t="s">
        <v>792</v>
      </c>
      <c r="B35" s="45" t="s">
        <v>33</v>
      </c>
      <c r="C35" s="49"/>
      <c r="D35" s="49"/>
      <c r="E35" s="49"/>
      <c r="F35" s="49"/>
      <c r="G35" s="4"/>
      <c r="H35" s="4"/>
      <c r="I35" s="47"/>
      <c r="J35" s="4"/>
      <c r="K35" s="47"/>
    </row>
    <row r="36" spans="1:11" ht="20.100000000000001" customHeight="1">
      <c r="A36" s="295" t="s">
        <v>793</v>
      </c>
      <c r="B36" s="45" t="s">
        <v>34</v>
      </c>
      <c r="C36" s="49"/>
      <c r="D36" s="49"/>
      <c r="E36" s="49"/>
      <c r="F36" s="49"/>
      <c r="G36" s="4"/>
      <c r="H36" s="4"/>
      <c r="I36" s="47"/>
      <c r="J36" s="4"/>
      <c r="K36" s="47"/>
    </row>
    <row r="37" spans="1:11" ht="20.100000000000001" customHeight="1">
      <c r="A37" s="295" t="s">
        <v>794</v>
      </c>
      <c r="B37" s="45" t="s">
        <v>35</v>
      </c>
      <c r="C37" s="49"/>
      <c r="D37" s="49"/>
      <c r="E37" s="49"/>
      <c r="F37" s="49"/>
      <c r="G37" s="4"/>
      <c r="H37" s="4"/>
      <c r="I37" s="47"/>
      <c r="J37" s="4"/>
      <c r="K37" s="47"/>
    </row>
    <row r="38" spans="1:11" ht="20.100000000000001" customHeight="1">
      <c r="A38" s="295" t="s">
        <v>795</v>
      </c>
      <c r="B38" s="45" t="s">
        <v>36</v>
      </c>
      <c r="C38" s="49"/>
      <c r="D38" s="49"/>
      <c r="E38" s="49"/>
      <c r="F38" s="49"/>
      <c r="G38" s="4"/>
      <c r="H38" s="4"/>
      <c r="I38" s="47"/>
      <c r="J38" s="4"/>
      <c r="K38" s="47"/>
    </row>
    <row r="39" spans="1:11" ht="20.100000000000001" customHeight="1">
      <c r="A39" s="295" t="s">
        <v>796</v>
      </c>
      <c r="B39" s="45" t="s">
        <v>37</v>
      </c>
      <c r="C39" s="49"/>
      <c r="D39" s="49"/>
      <c r="E39" s="49"/>
      <c r="F39" s="49"/>
      <c r="G39" s="4"/>
      <c r="H39" s="4"/>
      <c r="I39" s="47"/>
      <c r="J39" s="4"/>
      <c r="K39" s="47"/>
    </row>
    <row r="40" spans="1:11" ht="20.100000000000001" customHeight="1">
      <c r="A40" s="295" t="s">
        <v>797</v>
      </c>
      <c r="B40" s="45" t="s">
        <v>38</v>
      </c>
      <c r="C40" s="49"/>
      <c r="D40" s="49"/>
      <c r="E40" s="49"/>
      <c r="F40" s="49"/>
      <c r="G40" s="4"/>
      <c r="H40" s="4"/>
      <c r="I40" s="47"/>
      <c r="J40" s="4"/>
      <c r="K40" s="47"/>
    </row>
    <row r="41" spans="1:11" ht="20.100000000000001" customHeight="1">
      <c r="A41" s="295" t="s">
        <v>798</v>
      </c>
      <c r="B41" s="45" t="s">
        <v>39</v>
      </c>
      <c r="C41" s="49"/>
      <c r="D41" s="49"/>
      <c r="E41" s="49"/>
      <c r="F41" s="49"/>
      <c r="G41" s="4"/>
      <c r="H41" s="4"/>
      <c r="I41" s="47"/>
      <c r="J41" s="4"/>
      <c r="K41" s="4"/>
    </row>
    <row r="42" spans="1:11" ht="20.100000000000001" customHeight="1">
      <c r="A42" s="295" t="s">
        <v>799</v>
      </c>
      <c r="B42" s="45" t="s">
        <v>40</v>
      </c>
      <c r="C42" s="49"/>
      <c r="D42" s="49"/>
      <c r="E42" s="49"/>
      <c r="F42" s="49"/>
      <c r="G42" s="4"/>
      <c r="H42" s="4"/>
      <c r="I42" s="47"/>
      <c r="J42" s="4"/>
      <c r="K42" s="4"/>
    </row>
    <row r="43" spans="1:11" ht="20.100000000000001" customHeight="1">
      <c r="A43" s="295" t="s">
        <v>800</v>
      </c>
      <c r="B43" s="45" t="s">
        <v>41</v>
      </c>
      <c r="C43" s="49"/>
      <c r="D43" s="49"/>
      <c r="E43" s="49"/>
      <c r="F43" s="49"/>
      <c r="G43" s="4"/>
      <c r="H43" s="4"/>
      <c r="I43" s="47"/>
      <c r="J43" s="4"/>
      <c r="K43" s="4"/>
    </row>
    <row r="44" spans="1:11" ht="20.100000000000001" customHeight="1">
      <c r="A44" s="295" t="s">
        <v>801</v>
      </c>
      <c r="B44" s="45" t="s">
        <v>42</v>
      </c>
    </row>
    <row r="45" spans="1:11" s="1" customFormat="1" ht="20.100000000000001" customHeight="1">
      <c r="A45" s="295" t="s">
        <v>802</v>
      </c>
      <c r="B45" s="45" t="s">
        <v>43</v>
      </c>
    </row>
    <row r="46" spans="1:11" s="1" customFormat="1" ht="20.100000000000001" customHeight="1">
      <c r="A46" s="295" t="s">
        <v>803</v>
      </c>
      <c r="B46" s="45" t="s">
        <v>44</v>
      </c>
    </row>
    <row r="47" spans="1:11" s="1" customFormat="1" ht="20.100000000000001" customHeight="1">
      <c r="A47" s="295" t="s">
        <v>804</v>
      </c>
      <c r="B47" s="45" t="s">
        <v>45</v>
      </c>
    </row>
    <row r="48" spans="1:11" s="1" customFormat="1" ht="20.100000000000001" customHeight="1">
      <c r="A48" s="295" t="s">
        <v>805</v>
      </c>
      <c r="B48" s="45" t="s">
        <v>46</v>
      </c>
    </row>
    <row r="49" spans="1:2" s="1" customFormat="1" ht="20.100000000000001" customHeight="1">
      <c r="A49" s="295" t="s">
        <v>806</v>
      </c>
      <c r="B49" s="45" t="s">
        <v>47</v>
      </c>
    </row>
    <row r="50" spans="1:2" s="1" customFormat="1" ht="15">
      <c r="A50" s="295" t="s">
        <v>807</v>
      </c>
      <c r="B50" s="45" t="s">
        <v>48</v>
      </c>
    </row>
    <row r="51" spans="1:2" s="1" customFormat="1" ht="29.25" customHeight="1">
      <c r="A51" s="295" t="s">
        <v>809</v>
      </c>
      <c r="B51" s="45" t="s">
        <v>49</v>
      </c>
    </row>
    <row r="52" spans="1:2" s="1" customFormat="1" ht="20.100000000000001" customHeight="1"/>
    <row r="53" spans="1:2" s="1" customFormat="1" ht="20.100000000000001" customHeight="1">
      <c r="B53" s="1" t="s">
        <v>50</v>
      </c>
    </row>
    <row r="54" spans="1:2">
      <c r="A54" s="1"/>
      <c r="B54" s="1"/>
    </row>
    <row r="55" spans="1:2" ht="20.100000000000001" customHeight="1">
      <c r="A55" s="44" t="s">
        <v>371</v>
      </c>
      <c r="B55" s="254" t="s">
        <v>51</v>
      </c>
    </row>
    <row r="56" spans="1:2" ht="20.100000000000001" customHeight="1">
      <c r="A56" s="44" t="s">
        <v>391</v>
      </c>
      <c r="B56" s="45" t="s">
        <v>52</v>
      </c>
    </row>
    <row r="57" spans="1:2" ht="20.100000000000001" customHeight="1">
      <c r="A57" s="44" t="s">
        <v>405</v>
      </c>
      <c r="B57" s="45" t="s">
        <v>53</v>
      </c>
    </row>
    <row r="58" spans="1:2" ht="20.100000000000001" customHeight="1">
      <c r="A58" s="44" t="s">
        <v>430</v>
      </c>
      <c r="B58" s="255" t="s">
        <v>54</v>
      </c>
    </row>
    <row r="59" spans="1:2" ht="20.100000000000001" customHeight="1">
      <c r="A59" s="44" t="s">
        <v>457</v>
      </c>
      <c r="B59" s="45" t="s">
        <v>55</v>
      </c>
    </row>
    <row r="60" spans="1:2">
      <c r="A60" s="1"/>
      <c r="B60" s="1"/>
    </row>
    <row r="61" spans="1:2">
      <c r="A61" s="1"/>
      <c r="B61" s="1"/>
    </row>
    <row r="62" spans="1:2">
      <c r="A62" s="1"/>
      <c r="B62" s="1"/>
    </row>
    <row r="63" spans="1:2" ht="15">
      <c r="A63" s="1"/>
      <c r="B63" s="296" t="s">
        <v>808</v>
      </c>
    </row>
    <row r="64" spans="1:2">
      <c r="A64" s="1"/>
      <c r="B64" s="1"/>
    </row>
    <row r="65" spans="1:2">
      <c r="A65" s="1"/>
      <c r="B65" s="1"/>
    </row>
  </sheetData>
  <hyperlinks>
    <hyperlink ref="A3" location="'Chart 1'!A1" display="Chart 1"/>
    <hyperlink ref="A4" location="'Chart 2'!A1" display="Chart 2"/>
    <hyperlink ref="A5" location="'Chart 3'!A1" display="Chart 3"/>
    <hyperlink ref="A6" location="'Chart 4 '!A1" display="Chart 4"/>
    <hyperlink ref="A7" location="'Chart 5'!A1" display="Chart 5"/>
    <hyperlink ref="A8" location="'Chart 6'!A1" display="Chart 6"/>
    <hyperlink ref="A9" location="'Chart 7'!A1" display="Chart 7"/>
    <hyperlink ref="A10" location="'Chart 8'!A1" display="Chart 8"/>
    <hyperlink ref="A11" location="'Chart 9'!A1" display="Chart 9"/>
    <hyperlink ref="A12" location="'Chart 10'!A1" display="Chart 10"/>
    <hyperlink ref="A13" location="'Chart 11'!A1" display="Chart 11"/>
    <hyperlink ref="A14" location="'Chart 12'!A1" display="Chart 12"/>
    <hyperlink ref="A15" location="'Chart 13'!A1" display="Chart 13"/>
    <hyperlink ref="A16" location="'Chart 14'!A1" display="Chart 14"/>
    <hyperlink ref="A17" location="'Chart 15'!A1" display="Chart 15"/>
    <hyperlink ref="A18" location="'Chart 16'!A1" display="Chart 16"/>
    <hyperlink ref="A19" location="'Chart 17'!A1" display="Chart 17"/>
    <hyperlink ref="A20" location="'Chart 18'!A1" display="Chart 18"/>
    <hyperlink ref="A21" location="'Chart 19'!A1" display="Chart 19"/>
    <hyperlink ref="A22" location="'Chart 20'!A1" display="Chart 20"/>
    <hyperlink ref="A23" location="'Chart 21'!A1" display="Chart 21"/>
    <hyperlink ref="A24" location="'Chart 22'!A1" display="Chart 22"/>
    <hyperlink ref="A25" location="'Chart 23'!A1" display="Chart 23"/>
    <hyperlink ref="A26" location="'Chart 24'!A1" display="Chart 24"/>
    <hyperlink ref="A27" location="'Chart 25'!A1" display="Chart 25"/>
    <hyperlink ref="A28" location="'Chart 26'!A1" display="Chart 26"/>
    <hyperlink ref="A29" location="'Chart 27'!A1" display="Chart 27"/>
    <hyperlink ref="A30" location="'Chart 28'!A1" display="Chart 28"/>
    <hyperlink ref="A31" location="'Chart 29'!A1" display="Chart 29"/>
    <hyperlink ref="A32" location="'Chart 30'!A1" display="Chart 30"/>
    <hyperlink ref="A33" location="'Chart 31'!A1" display="Chart 31"/>
    <hyperlink ref="A34" location="'Chart 32'!A1" display="Chart 32"/>
    <hyperlink ref="A35" location="'Chart 33'!A1" display="Chart 33"/>
    <hyperlink ref="A36" location="'Chart 34'!A1" display="Chart 34"/>
    <hyperlink ref="A37" location="'Chart 35'!A1" display="Chart 35"/>
    <hyperlink ref="A38" location="'Chart 36'!A1" display="Chart 36"/>
    <hyperlink ref="A39" location="'Chart 37'!A1" display="Chart 37"/>
    <hyperlink ref="A40" location="'Chart 38'!A1" display="Chart 38"/>
    <hyperlink ref="A55" location="'Table 1'!A1" display="Table 1"/>
    <hyperlink ref="A56" location="'Table 2'!A1" display="Table 2"/>
    <hyperlink ref="A57" location="'Table 3'!A1" display="Table 3"/>
    <hyperlink ref="A58" location="'Table 4'!A1" display="Table 4"/>
    <hyperlink ref="A59" location="'Table 5'!A1" display="Table 5"/>
    <hyperlink ref="B63" location="'MACROECONOMIC INDICATORS'!A1" display="ARMENIA: SELECTED MACROECONOMIC INDICATORS"/>
    <hyperlink ref="A41" location="'Chart 39'!A1" display="Chart 39"/>
    <hyperlink ref="A42" location="'Chart 40'!A1" display="Chart 40"/>
    <hyperlink ref="A43" location="'Chart 41'!A1" display="Chart 41"/>
    <hyperlink ref="A44:A51" location="'Chart 39'!A1" display="Chart 39"/>
    <hyperlink ref="A44" location="'Chart 42'!A1" display="Chart 42"/>
    <hyperlink ref="A45" location="'Chart 43'!A1" display="Chart 43"/>
    <hyperlink ref="A46" location="'Chart 44'!A1" display="Chart 44"/>
    <hyperlink ref="A47" location="'Chart 45'!A1" display="Chart 45"/>
    <hyperlink ref="A48" location="'Chart 46'!A1" display="Chart 46"/>
    <hyperlink ref="A49" location="'Chart 47'!A1" display="Chart 47"/>
    <hyperlink ref="A50" location="'Chart 48'!A1" display="Chart 48"/>
    <hyperlink ref="A51" location="'Chart 49'!A1" display="Chart 4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115" zoomScaleNormal="115" workbookViewId="0"/>
  </sheetViews>
  <sheetFormatPr defaultColWidth="8.88671875" defaultRowHeight="16.5"/>
  <cols>
    <col min="1" max="1" width="8.88671875" style="24"/>
    <col min="2" max="3" width="8.88671875" style="59"/>
    <col min="4" max="6" width="8.88671875" style="209"/>
    <col min="7" max="16384" width="8.88671875" style="59"/>
  </cols>
  <sheetData>
    <row r="1" spans="1:8" s="19" customFormat="1" ht="14.25">
      <c r="A1" s="33" t="s">
        <v>810</v>
      </c>
      <c r="B1" s="19" t="s">
        <v>80</v>
      </c>
      <c r="C1" s="19" t="s">
        <v>78</v>
      </c>
      <c r="D1" s="19" t="s">
        <v>166</v>
      </c>
      <c r="G1" s="17"/>
      <c r="H1" s="17"/>
    </row>
    <row r="2" spans="1:8">
      <c r="A2" s="202" t="s">
        <v>174</v>
      </c>
      <c r="B2" s="216">
        <v>97.90250533843637</v>
      </c>
      <c r="C2" s="216">
        <v>97.90250533843637</v>
      </c>
      <c r="D2" s="213">
        <f t="shared" ref="D2:D33" si="0">C2-B2</f>
        <v>0</v>
      </c>
      <c r="E2" s="214"/>
      <c r="F2" s="215"/>
      <c r="G2" s="206"/>
      <c r="H2" s="206"/>
    </row>
    <row r="3" spans="1:8">
      <c r="A3" s="202" t="s">
        <v>148</v>
      </c>
      <c r="B3" s="216">
        <v>98.057423387416065</v>
      </c>
      <c r="C3" s="216">
        <v>98.057423387416065</v>
      </c>
      <c r="D3" s="213">
        <f t="shared" si="0"/>
        <v>0</v>
      </c>
      <c r="E3" s="214"/>
      <c r="F3" s="215"/>
      <c r="G3" s="206"/>
      <c r="H3" s="206"/>
    </row>
    <row r="4" spans="1:8">
      <c r="A4" s="202" t="s">
        <v>145</v>
      </c>
      <c r="B4" s="216">
        <v>95.112104189903619</v>
      </c>
      <c r="C4" s="216">
        <v>95.112104189903619</v>
      </c>
      <c r="D4" s="213">
        <f t="shared" si="0"/>
        <v>0</v>
      </c>
      <c r="E4" s="214"/>
      <c r="F4" s="215"/>
      <c r="G4" s="206"/>
      <c r="H4" s="206"/>
    </row>
    <row r="5" spans="1:8">
      <c r="A5" s="202" t="s">
        <v>146</v>
      </c>
      <c r="B5" s="216">
        <v>92.583248170442459</v>
      </c>
      <c r="C5" s="216">
        <v>92.583248170442459</v>
      </c>
      <c r="D5" s="213">
        <f t="shared" si="0"/>
        <v>0</v>
      </c>
      <c r="E5" s="214"/>
      <c r="F5" s="215"/>
      <c r="G5" s="206"/>
      <c r="H5" s="206"/>
    </row>
    <row r="6" spans="1:8">
      <c r="A6" s="202" t="s">
        <v>175</v>
      </c>
      <c r="B6" s="216">
        <v>93.493703333481989</v>
      </c>
      <c r="C6" s="216">
        <v>93.493703333481989</v>
      </c>
      <c r="D6" s="213">
        <f t="shared" si="0"/>
        <v>0</v>
      </c>
      <c r="E6" s="214"/>
      <c r="F6" s="215"/>
      <c r="G6" s="206"/>
      <c r="H6" s="206"/>
    </row>
    <row r="7" spans="1:8">
      <c r="A7" s="202" t="s">
        <v>148</v>
      </c>
      <c r="B7" s="216">
        <v>94.425106832645184</v>
      </c>
      <c r="C7" s="216">
        <v>94.425106832645184</v>
      </c>
      <c r="D7" s="213">
        <f t="shared" si="0"/>
        <v>0</v>
      </c>
      <c r="E7" s="214"/>
      <c r="F7" s="215"/>
      <c r="G7" s="206"/>
      <c r="H7" s="206"/>
    </row>
    <row r="8" spans="1:8">
      <c r="A8" s="202" t="s">
        <v>145</v>
      </c>
      <c r="B8" s="216">
        <v>94.197112665196585</v>
      </c>
      <c r="C8" s="216">
        <v>94.197112665196585</v>
      </c>
      <c r="D8" s="213">
        <f t="shared" si="0"/>
        <v>0</v>
      </c>
      <c r="E8" s="214"/>
      <c r="F8" s="215"/>
      <c r="G8" s="206"/>
      <c r="H8" s="206"/>
    </row>
    <row r="9" spans="1:8">
      <c r="A9" s="202" t="s">
        <v>146</v>
      </c>
      <c r="B9" s="216">
        <v>98.264929165508761</v>
      </c>
      <c r="C9" s="216">
        <v>98.264929165508761</v>
      </c>
      <c r="D9" s="213">
        <f t="shared" si="0"/>
        <v>0</v>
      </c>
      <c r="E9" s="214"/>
      <c r="F9" s="215"/>
      <c r="G9" s="206"/>
      <c r="H9" s="206"/>
    </row>
    <row r="10" spans="1:8">
      <c r="A10" s="202" t="s">
        <v>176</v>
      </c>
      <c r="B10" s="216">
        <v>98.991237884449362</v>
      </c>
      <c r="C10" s="216">
        <v>98.991237884449362</v>
      </c>
      <c r="D10" s="213">
        <f t="shared" si="0"/>
        <v>0</v>
      </c>
      <c r="E10" s="214"/>
      <c r="F10" s="215"/>
      <c r="G10" s="209"/>
      <c r="H10" s="206"/>
    </row>
    <row r="11" spans="1:8">
      <c r="A11" s="202" t="s">
        <v>148</v>
      </c>
      <c r="B11" s="216">
        <v>92.301825572790648</v>
      </c>
      <c r="C11" s="216">
        <v>92.301825572790648</v>
      </c>
      <c r="D11" s="213">
        <f t="shared" si="0"/>
        <v>0</v>
      </c>
      <c r="E11" s="214"/>
      <c r="F11" s="215"/>
      <c r="G11" s="209"/>
      <c r="H11" s="206"/>
    </row>
    <row r="12" spans="1:8">
      <c r="A12" s="202" t="s">
        <v>145</v>
      </c>
      <c r="B12" s="216">
        <v>95.975942394010247</v>
      </c>
      <c r="C12" s="216">
        <v>95.975942394010247</v>
      </c>
      <c r="D12" s="213">
        <f t="shared" si="0"/>
        <v>0</v>
      </c>
      <c r="E12" s="214"/>
      <c r="F12" s="215"/>
      <c r="G12" s="209"/>
      <c r="H12" s="206"/>
    </row>
    <row r="13" spans="1:8">
      <c r="A13" s="202" t="s">
        <v>146</v>
      </c>
      <c r="B13" s="216">
        <v>105.1445510422529</v>
      </c>
      <c r="C13" s="216">
        <v>105.1445510422529</v>
      </c>
      <c r="D13" s="213">
        <f t="shared" si="0"/>
        <v>0</v>
      </c>
      <c r="E13" s="214"/>
      <c r="F13" s="215"/>
      <c r="G13" s="209"/>
      <c r="H13" s="206"/>
    </row>
    <row r="14" spans="1:8">
      <c r="A14" s="202" t="s">
        <v>177</v>
      </c>
      <c r="B14" s="172">
        <v>116.41844209619315</v>
      </c>
      <c r="C14" s="172">
        <v>116.41844209619315</v>
      </c>
      <c r="D14" s="213">
        <f t="shared" si="0"/>
        <v>0</v>
      </c>
      <c r="E14" s="214"/>
      <c r="F14" s="215"/>
      <c r="G14" s="209"/>
      <c r="H14" s="206"/>
    </row>
    <row r="15" spans="1:8">
      <c r="A15" s="202" t="s">
        <v>148</v>
      </c>
      <c r="B15" s="172">
        <v>125.1319837170096</v>
      </c>
      <c r="C15" s="172">
        <v>125.1319837170096</v>
      </c>
      <c r="D15" s="213">
        <f t="shared" si="0"/>
        <v>0</v>
      </c>
      <c r="E15" s="214"/>
      <c r="F15" s="215"/>
      <c r="G15" s="209"/>
      <c r="H15" s="206"/>
    </row>
    <row r="16" spans="1:8">
      <c r="A16" s="202" t="s">
        <v>145</v>
      </c>
      <c r="B16" s="172">
        <v>127.22228982149815</v>
      </c>
      <c r="C16" s="172">
        <v>127.22228982149815</v>
      </c>
      <c r="D16" s="213">
        <f t="shared" si="0"/>
        <v>0</v>
      </c>
      <c r="E16" s="214"/>
      <c r="F16" s="215"/>
      <c r="G16" s="209"/>
      <c r="H16" s="206"/>
    </row>
    <row r="17" spans="1:8">
      <c r="A17" s="202" t="s">
        <v>146</v>
      </c>
      <c r="B17" s="172">
        <v>134.07378865541247</v>
      </c>
      <c r="C17" s="172">
        <v>134.07378865541247</v>
      </c>
      <c r="D17" s="213">
        <f t="shared" si="0"/>
        <v>0</v>
      </c>
      <c r="E17" s="214"/>
      <c r="F17" s="215"/>
      <c r="G17" s="209"/>
      <c r="H17" s="206"/>
    </row>
    <row r="18" spans="1:8">
      <c r="A18" s="202" t="s">
        <v>178</v>
      </c>
      <c r="B18" s="172">
        <v>145.10153663307696</v>
      </c>
      <c r="C18" s="222">
        <v>145.1</v>
      </c>
      <c r="D18" s="213">
        <f t="shared" si="0"/>
        <v>-1.5366330769666092E-3</v>
      </c>
      <c r="E18" s="214"/>
      <c r="F18" s="215"/>
      <c r="G18" s="209"/>
      <c r="H18" s="206"/>
    </row>
    <row r="19" spans="1:8">
      <c r="A19" s="202" t="s">
        <v>148</v>
      </c>
      <c r="B19" s="206">
        <v>157.06946347258082</v>
      </c>
      <c r="C19" s="222">
        <v>157.1</v>
      </c>
      <c r="D19" s="213">
        <f t="shared" si="0"/>
        <v>3.0536527419172899E-2</v>
      </c>
      <c r="E19" s="214"/>
      <c r="F19" s="215"/>
      <c r="G19" s="209"/>
      <c r="H19" s="206"/>
    </row>
    <row r="20" spans="1:8">
      <c r="A20" s="202" t="s">
        <v>145</v>
      </c>
      <c r="B20" s="206">
        <v>138.05354263262532</v>
      </c>
      <c r="C20" s="222">
        <v>138.1</v>
      </c>
      <c r="D20" s="213">
        <f t="shared" si="0"/>
        <v>4.6457367374671321E-2</v>
      </c>
      <c r="E20" s="214"/>
      <c r="F20" s="215"/>
      <c r="G20" s="209"/>
      <c r="H20" s="206"/>
    </row>
    <row r="21" spans="1:8">
      <c r="A21" s="202" t="s">
        <v>146</v>
      </c>
      <c r="B21" s="206">
        <v>135.48533558525463</v>
      </c>
      <c r="C21" s="222">
        <v>134.1</v>
      </c>
      <c r="D21" s="213">
        <f t="shared" si="0"/>
        <v>-1.3853355852546372</v>
      </c>
      <c r="E21" s="214"/>
      <c r="F21" s="215"/>
      <c r="G21" s="209"/>
      <c r="H21" s="206"/>
    </row>
    <row r="22" spans="1:8">
      <c r="A22" s="202" t="s">
        <v>179</v>
      </c>
      <c r="B22" s="206">
        <v>134.5364586043473</v>
      </c>
      <c r="C22" s="222">
        <v>130.30000000000001</v>
      </c>
      <c r="D22" s="213">
        <f t="shared" si="0"/>
        <v>-4.2364586043472912</v>
      </c>
      <c r="E22" s="214"/>
      <c r="F22" s="215"/>
      <c r="G22" s="209"/>
    </row>
    <row r="23" spans="1:8">
      <c r="A23" s="202" t="s">
        <v>148</v>
      </c>
      <c r="B23" s="206">
        <v>136.51136073642971</v>
      </c>
      <c r="C23" s="222">
        <v>130.69999999999999</v>
      </c>
      <c r="D23" s="213">
        <f t="shared" si="0"/>
        <v>-5.8113607364297195</v>
      </c>
      <c r="E23" s="214"/>
      <c r="F23" s="215"/>
      <c r="G23" s="209"/>
    </row>
    <row r="24" spans="1:8">
      <c r="A24" s="202" t="s">
        <v>145</v>
      </c>
      <c r="B24" s="206">
        <v>137.97591625009741</v>
      </c>
      <c r="C24" s="222">
        <v>135</v>
      </c>
      <c r="D24" s="213">
        <f t="shared" si="0"/>
        <v>-2.9759162500974128</v>
      </c>
      <c r="E24" s="214"/>
      <c r="F24" s="215"/>
    </row>
    <row r="25" spans="1:8">
      <c r="A25" s="202" t="s">
        <v>146</v>
      </c>
      <c r="B25" s="206">
        <v>138.8920232353486</v>
      </c>
      <c r="C25" s="222">
        <v>137.80000000000001</v>
      </c>
      <c r="D25" s="213">
        <f t="shared" si="0"/>
        <v>-1.0920232353485915</v>
      </c>
      <c r="E25" s="214"/>
      <c r="F25" s="215"/>
    </row>
    <row r="26" spans="1:8">
      <c r="A26" s="202" t="s">
        <v>180</v>
      </c>
      <c r="B26" s="206">
        <v>140.19590697675878</v>
      </c>
      <c r="C26" s="222">
        <v>139.80000000000001</v>
      </c>
      <c r="D26" s="213">
        <f t="shared" si="0"/>
        <v>-0.3959069767587664</v>
      </c>
      <c r="E26" s="214"/>
      <c r="F26" s="215"/>
    </row>
    <row r="27" spans="1:8">
      <c r="A27" s="202" t="s">
        <v>148</v>
      </c>
      <c r="B27" s="206">
        <v>141.08589650992386</v>
      </c>
      <c r="C27" s="222">
        <v>141.19999999999999</v>
      </c>
      <c r="D27" s="213">
        <f t="shared" si="0"/>
        <v>0.11410349007613263</v>
      </c>
      <c r="E27" s="214"/>
    </row>
    <row r="28" spans="1:8">
      <c r="A28" s="202" t="s">
        <v>145</v>
      </c>
      <c r="B28" s="206">
        <v>141.75072113966993</v>
      </c>
      <c r="C28" s="222">
        <v>142.19999999999999</v>
      </c>
      <c r="D28" s="213">
        <f t="shared" si="0"/>
        <v>0.44927886033005393</v>
      </c>
    </row>
    <row r="29" spans="1:8">
      <c r="A29" s="202" t="s">
        <v>146</v>
      </c>
      <c r="B29" s="206">
        <v>142.23462602318168</v>
      </c>
      <c r="C29" s="222">
        <v>143</v>
      </c>
      <c r="D29" s="213">
        <f t="shared" si="0"/>
        <v>0.76537397681832431</v>
      </c>
    </row>
    <row r="30" spans="1:8">
      <c r="A30" s="202" t="s">
        <v>181</v>
      </c>
      <c r="B30" s="206">
        <v>142.61345380664375</v>
      </c>
      <c r="C30" s="222">
        <v>143.80000000000001</v>
      </c>
      <c r="D30" s="213">
        <f t="shared" si="0"/>
        <v>1.1865461933562642</v>
      </c>
    </row>
    <row r="31" spans="1:8">
      <c r="A31" s="202" t="s">
        <v>148</v>
      </c>
      <c r="B31" s="206">
        <v>142.96639462212835</v>
      </c>
      <c r="C31" s="222">
        <v>144.4</v>
      </c>
      <c r="D31" s="213">
        <f t="shared" si="0"/>
        <v>1.4336053778716575</v>
      </c>
    </row>
    <row r="32" spans="1:8">
      <c r="A32" s="202" t="s">
        <v>145</v>
      </c>
      <c r="B32" s="206">
        <v>143.37791549581544</v>
      </c>
      <c r="C32" s="222">
        <v>145.1</v>
      </c>
      <c r="D32" s="213">
        <f t="shared" si="0"/>
        <v>1.7220845041845507</v>
      </c>
    </row>
    <row r="33" spans="1:4">
      <c r="A33" s="202" t="s">
        <v>146</v>
      </c>
      <c r="B33" s="59">
        <v>143.86655664958562</v>
      </c>
      <c r="C33" s="222">
        <v>145.80000000000001</v>
      </c>
      <c r="D33" s="213">
        <f t="shared" si="0"/>
        <v>1.9334433504143931</v>
      </c>
    </row>
    <row r="34" spans="1:4">
      <c r="C34" s="222">
        <v>146.5</v>
      </c>
    </row>
  </sheetData>
  <hyperlinks>
    <hyperlink ref="A1" location="Ցանկ!A1" display="Ցանկ!A1"/>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59"/>
  <sheetViews>
    <sheetView zoomScale="120" zoomScaleNormal="120" workbookViewId="0"/>
  </sheetViews>
  <sheetFormatPr defaultColWidth="8.88671875" defaultRowHeight="14.25"/>
  <cols>
    <col min="1" max="1" width="8.33203125" style="18" customWidth="1"/>
    <col min="2" max="4" width="7.88671875" style="1" customWidth="1"/>
    <col min="5" max="19" width="8.88671875" style="1"/>
    <col min="20" max="22" width="8.88671875" style="1" customWidth="1"/>
    <col min="23" max="23" width="14.88671875" style="1" customWidth="1"/>
    <col min="24" max="16384" width="8.88671875" style="1"/>
  </cols>
  <sheetData>
    <row r="1" spans="1:30" s="18" customFormat="1">
      <c r="A1" s="33" t="s">
        <v>810</v>
      </c>
      <c r="B1" s="134" t="s">
        <v>57</v>
      </c>
      <c r="C1" s="134" t="s">
        <v>58</v>
      </c>
      <c r="D1" s="134" t="s">
        <v>59</v>
      </c>
      <c r="E1" s="134" t="s">
        <v>60</v>
      </c>
      <c r="F1" s="134" t="s">
        <v>61</v>
      </c>
      <c r="G1" s="134" t="s">
        <v>62</v>
      </c>
      <c r="H1" s="134" t="s">
        <v>63</v>
      </c>
      <c r="I1" s="134" t="s">
        <v>64</v>
      </c>
      <c r="J1" s="134" t="s">
        <v>65</v>
      </c>
      <c r="K1" s="134" t="s">
        <v>66</v>
      </c>
      <c r="L1" s="134" t="s">
        <v>67</v>
      </c>
      <c r="M1" s="134" t="s">
        <v>68</v>
      </c>
      <c r="N1" s="134" t="s">
        <v>69</v>
      </c>
      <c r="O1" s="134" t="s">
        <v>70</v>
      </c>
      <c r="P1" s="134" t="s">
        <v>71</v>
      </c>
      <c r="Q1" s="134" t="s">
        <v>72</v>
      </c>
      <c r="R1" s="134" t="s">
        <v>73</v>
      </c>
      <c r="S1" s="134" t="s">
        <v>74</v>
      </c>
      <c r="T1" s="100" t="s">
        <v>75</v>
      </c>
      <c r="U1" s="100" t="s">
        <v>76</v>
      </c>
      <c r="V1" s="100" t="s">
        <v>77</v>
      </c>
      <c r="W1" s="100" t="s">
        <v>78</v>
      </c>
      <c r="X1" s="100" t="s">
        <v>79</v>
      </c>
      <c r="Y1" s="100" t="s">
        <v>80</v>
      </c>
      <c r="Z1" s="100" t="s">
        <v>81</v>
      </c>
      <c r="AA1" s="100" t="s">
        <v>82</v>
      </c>
      <c r="AB1" s="100" t="s">
        <v>83</v>
      </c>
      <c r="AC1" s="100" t="s">
        <v>84</v>
      </c>
      <c r="AD1" s="100" t="s">
        <v>85</v>
      </c>
    </row>
    <row r="2" spans="1:30" ht="13.5" hidden="1">
      <c r="A2" s="135" t="s">
        <v>86</v>
      </c>
      <c r="B2" s="135">
        <v>3.7</v>
      </c>
      <c r="C2" s="135">
        <v>0</v>
      </c>
      <c r="D2" s="135">
        <v>0</v>
      </c>
      <c r="E2" s="135">
        <v>0</v>
      </c>
      <c r="F2" s="135">
        <v>0</v>
      </c>
      <c r="G2" s="135">
        <v>0</v>
      </c>
      <c r="H2" s="135">
        <v>0</v>
      </c>
      <c r="I2" s="135">
        <v>0</v>
      </c>
      <c r="J2" s="135">
        <v>0</v>
      </c>
      <c r="K2" s="135">
        <v>0</v>
      </c>
      <c r="L2" s="135">
        <v>0</v>
      </c>
      <c r="M2" s="135">
        <v>0</v>
      </c>
      <c r="N2" s="135">
        <v>0</v>
      </c>
      <c r="O2" s="135">
        <v>0</v>
      </c>
      <c r="P2" s="135">
        <v>0</v>
      </c>
      <c r="Q2" s="135">
        <v>0</v>
      </c>
      <c r="R2" s="135">
        <v>0</v>
      </c>
      <c r="S2" s="135">
        <v>0</v>
      </c>
      <c r="T2" s="135">
        <v>4</v>
      </c>
      <c r="U2" s="135">
        <v>5.5</v>
      </c>
      <c r="V2" s="135">
        <v>2.5</v>
      </c>
      <c r="W2" s="135">
        <v>3.7</v>
      </c>
      <c r="X2" s="135">
        <v>3.7</v>
      </c>
      <c r="Y2" s="135">
        <v>3.7</v>
      </c>
      <c r="Z2" s="135"/>
      <c r="AA2" s="135"/>
      <c r="AB2" s="135"/>
      <c r="AC2" s="135">
        <f>8</f>
        <v>8</v>
      </c>
      <c r="AD2" s="135"/>
    </row>
    <row r="3" spans="1:30" ht="13.5" hidden="1">
      <c r="A3" s="135" t="s">
        <v>87</v>
      </c>
      <c r="B3" s="135">
        <v>6.5</v>
      </c>
      <c r="C3" s="135">
        <v>0</v>
      </c>
      <c r="D3" s="135">
        <v>0</v>
      </c>
      <c r="E3" s="135">
        <v>0</v>
      </c>
      <c r="F3" s="135">
        <v>0</v>
      </c>
      <c r="G3" s="135">
        <v>0</v>
      </c>
      <c r="H3" s="135">
        <v>0</v>
      </c>
      <c r="I3" s="135">
        <v>0</v>
      </c>
      <c r="J3" s="135">
        <v>0</v>
      </c>
      <c r="K3" s="135">
        <v>0</v>
      </c>
      <c r="L3" s="135">
        <v>0</v>
      </c>
      <c r="M3" s="135">
        <v>0</v>
      </c>
      <c r="N3" s="135">
        <v>0</v>
      </c>
      <c r="O3" s="135">
        <v>0</v>
      </c>
      <c r="P3" s="135">
        <v>0</v>
      </c>
      <c r="Q3" s="135">
        <v>0</v>
      </c>
      <c r="R3" s="135">
        <v>0</v>
      </c>
      <c r="S3" s="135">
        <v>0</v>
      </c>
      <c r="T3" s="135">
        <v>4</v>
      </c>
      <c r="U3" s="135">
        <v>5.5</v>
      </c>
      <c r="V3" s="135">
        <v>2.5</v>
      </c>
      <c r="W3" s="135">
        <v>6.5</v>
      </c>
      <c r="X3" s="135">
        <v>6.5</v>
      </c>
      <c r="Y3" s="135">
        <v>6.5</v>
      </c>
      <c r="Z3" s="135"/>
      <c r="AA3" s="135"/>
      <c r="AB3" s="135"/>
      <c r="AC3" s="135">
        <f>8</f>
        <v>8</v>
      </c>
      <c r="AD3" s="135"/>
    </row>
    <row r="4" spans="1:30" ht="13.5" hidden="1">
      <c r="A4" s="135" t="s">
        <v>88</v>
      </c>
      <c r="B4" s="135">
        <v>8.8000000000000007</v>
      </c>
      <c r="C4" s="135">
        <v>0</v>
      </c>
      <c r="D4" s="135">
        <v>0</v>
      </c>
      <c r="E4" s="135">
        <v>0</v>
      </c>
      <c r="F4" s="135">
        <v>0</v>
      </c>
      <c r="G4" s="135">
        <v>0</v>
      </c>
      <c r="H4" s="135">
        <v>0</v>
      </c>
      <c r="I4" s="135">
        <v>0</v>
      </c>
      <c r="J4" s="135">
        <v>0</v>
      </c>
      <c r="K4" s="135">
        <v>0</v>
      </c>
      <c r="L4" s="135">
        <v>0</v>
      </c>
      <c r="M4" s="135">
        <v>0</v>
      </c>
      <c r="N4" s="135">
        <v>0</v>
      </c>
      <c r="O4" s="135">
        <v>0</v>
      </c>
      <c r="P4" s="135">
        <v>0</v>
      </c>
      <c r="Q4" s="135">
        <v>0</v>
      </c>
      <c r="R4" s="135">
        <v>0</v>
      </c>
      <c r="S4" s="135">
        <v>0</v>
      </c>
      <c r="T4" s="135">
        <v>4</v>
      </c>
      <c r="U4" s="135">
        <v>5.5</v>
      </c>
      <c r="V4" s="135">
        <v>2.5</v>
      </c>
      <c r="W4" s="135">
        <v>8.8000000000000007</v>
      </c>
      <c r="X4" s="135">
        <v>8.8000000000000007</v>
      </c>
      <c r="Y4" s="135">
        <v>8.8000000000000007</v>
      </c>
      <c r="Z4" s="135"/>
      <c r="AA4" s="135"/>
      <c r="AB4" s="135"/>
      <c r="AC4" s="135">
        <f>8</f>
        <v>8</v>
      </c>
      <c r="AD4" s="135"/>
    </row>
    <row r="5" spans="1:30" ht="13.5" hidden="1">
      <c r="A5" s="135" t="s">
        <v>89</v>
      </c>
      <c r="B5" s="135">
        <v>5.8</v>
      </c>
      <c r="C5" s="135">
        <v>0</v>
      </c>
      <c r="D5" s="135">
        <v>0</v>
      </c>
      <c r="E5" s="135">
        <v>0</v>
      </c>
      <c r="F5" s="135">
        <v>0</v>
      </c>
      <c r="G5" s="135">
        <v>0</v>
      </c>
      <c r="H5" s="135">
        <v>0</v>
      </c>
      <c r="I5" s="135">
        <v>0</v>
      </c>
      <c r="J5" s="135">
        <v>0</v>
      </c>
      <c r="K5" s="135">
        <v>0</v>
      </c>
      <c r="L5" s="135">
        <v>0</v>
      </c>
      <c r="M5" s="135">
        <v>0</v>
      </c>
      <c r="N5" s="135">
        <v>0</v>
      </c>
      <c r="O5" s="135">
        <v>0</v>
      </c>
      <c r="P5" s="135">
        <v>0</v>
      </c>
      <c r="Q5" s="135">
        <v>0</v>
      </c>
      <c r="R5" s="135">
        <v>0</v>
      </c>
      <c r="S5" s="135">
        <v>0</v>
      </c>
      <c r="T5" s="135">
        <v>4</v>
      </c>
      <c r="U5" s="135">
        <v>5.5</v>
      </c>
      <c r="V5" s="135">
        <v>2.5</v>
      </c>
      <c r="W5" s="135">
        <v>5.8</v>
      </c>
      <c r="X5" s="135">
        <v>5.8</v>
      </c>
      <c r="Y5" s="135">
        <v>5.8</v>
      </c>
      <c r="Z5" s="135"/>
      <c r="AA5" s="135"/>
      <c r="AB5" s="135"/>
      <c r="AC5" s="135">
        <f>8</f>
        <v>8</v>
      </c>
      <c r="AD5" s="135"/>
    </row>
    <row r="6" spans="1:30" ht="13.5" hidden="1">
      <c r="A6" s="135" t="s">
        <v>90</v>
      </c>
      <c r="B6" s="135">
        <v>8.6</v>
      </c>
      <c r="C6" s="135">
        <v>0</v>
      </c>
      <c r="D6" s="135">
        <v>0</v>
      </c>
      <c r="E6" s="135">
        <v>0</v>
      </c>
      <c r="F6" s="135">
        <v>0</v>
      </c>
      <c r="G6" s="135">
        <v>0</v>
      </c>
      <c r="H6" s="135">
        <v>0</v>
      </c>
      <c r="I6" s="135">
        <v>0</v>
      </c>
      <c r="J6" s="135">
        <v>0</v>
      </c>
      <c r="K6" s="135">
        <v>0</v>
      </c>
      <c r="L6" s="135">
        <v>0</v>
      </c>
      <c r="M6" s="135">
        <v>0</v>
      </c>
      <c r="N6" s="135">
        <v>0</v>
      </c>
      <c r="O6" s="135">
        <v>0</v>
      </c>
      <c r="P6" s="135">
        <v>0</v>
      </c>
      <c r="Q6" s="135">
        <v>0</v>
      </c>
      <c r="R6" s="135">
        <v>0</v>
      </c>
      <c r="S6" s="135">
        <v>0</v>
      </c>
      <c r="T6" s="135">
        <v>4</v>
      </c>
      <c r="U6" s="135">
        <v>5.5</v>
      </c>
      <c r="V6" s="135">
        <v>2.5</v>
      </c>
      <c r="W6" s="135">
        <v>8.6</v>
      </c>
      <c r="X6" s="135">
        <v>8.6</v>
      </c>
      <c r="Y6" s="135">
        <v>8.6</v>
      </c>
      <c r="Z6" s="135"/>
      <c r="AA6" s="135"/>
      <c r="AB6" s="135"/>
      <c r="AC6" s="135">
        <f>8</f>
        <v>8</v>
      </c>
      <c r="AD6" s="135"/>
    </row>
    <row r="7" spans="1:30" ht="13.5" hidden="1">
      <c r="A7" s="135" t="s">
        <v>91</v>
      </c>
      <c r="B7" s="135">
        <v>9.4</v>
      </c>
      <c r="C7" s="135">
        <v>0</v>
      </c>
      <c r="D7" s="135">
        <v>0</v>
      </c>
      <c r="E7" s="135">
        <v>0</v>
      </c>
      <c r="F7" s="135">
        <v>0</v>
      </c>
      <c r="G7" s="135">
        <v>0</v>
      </c>
      <c r="H7" s="135">
        <v>0</v>
      </c>
      <c r="I7" s="135">
        <v>0</v>
      </c>
      <c r="J7" s="135">
        <v>0</v>
      </c>
      <c r="K7" s="135">
        <v>0</v>
      </c>
      <c r="L7" s="135">
        <v>0</v>
      </c>
      <c r="M7" s="135">
        <v>0</v>
      </c>
      <c r="N7" s="135">
        <v>0</v>
      </c>
      <c r="O7" s="135">
        <v>0</v>
      </c>
      <c r="P7" s="135">
        <v>0</v>
      </c>
      <c r="Q7" s="135">
        <v>0</v>
      </c>
      <c r="R7" s="135">
        <v>0</v>
      </c>
      <c r="S7" s="135">
        <v>0</v>
      </c>
      <c r="T7" s="135">
        <v>4</v>
      </c>
      <c r="U7" s="135">
        <v>5.5</v>
      </c>
      <c r="V7" s="135">
        <v>2.5</v>
      </c>
      <c r="W7" s="135">
        <v>9.4</v>
      </c>
      <c r="X7" s="135">
        <v>9.4</v>
      </c>
      <c r="Y7" s="135">
        <v>9.4</v>
      </c>
      <c r="Z7" s="135"/>
      <c r="AA7" s="135"/>
      <c r="AB7" s="135"/>
      <c r="AC7" s="135">
        <f>8</f>
        <v>8</v>
      </c>
      <c r="AD7" s="135"/>
    </row>
    <row r="8" spans="1:30" ht="13.5" hidden="1">
      <c r="A8" s="135" t="s">
        <v>92</v>
      </c>
      <c r="B8" s="135">
        <v>11.55</v>
      </c>
      <c r="C8" s="135">
        <v>0</v>
      </c>
      <c r="D8" s="135">
        <v>0</v>
      </c>
      <c r="E8" s="135">
        <v>0</v>
      </c>
      <c r="F8" s="135">
        <v>0</v>
      </c>
      <c r="G8" s="135">
        <v>0</v>
      </c>
      <c r="H8" s="135">
        <v>0</v>
      </c>
      <c r="I8" s="135">
        <v>0</v>
      </c>
      <c r="J8" s="135">
        <v>0</v>
      </c>
      <c r="K8" s="135">
        <v>0</v>
      </c>
      <c r="L8" s="135">
        <v>0</v>
      </c>
      <c r="M8" s="135">
        <v>0</v>
      </c>
      <c r="N8" s="135">
        <v>0</v>
      </c>
      <c r="O8" s="135">
        <v>0</v>
      </c>
      <c r="P8" s="135">
        <v>0</v>
      </c>
      <c r="Q8" s="135">
        <v>0</v>
      </c>
      <c r="R8" s="135">
        <v>0</v>
      </c>
      <c r="S8" s="135">
        <v>0</v>
      </c>
      <c r="T8" s="135">
        <v>4</v>
      </c>
      <c r="U8" s="135">
        <v>5.5</v>
      </c>
      <c r="V8" s="135">
        <v>2.5</v>
      </c>
      <c r="W8" s="135">
        <v>11.55</v>
      </c>
      <c r="X8" s="135">
        <v>11.55</v>
      </c>
      <c r="Y8" s="135">
        <v>11.55</v>
      </c>
      <c r="Z8" s="135"/>
      <c r="AA8" s="135"/>
      <c r="AB8" s="135"/>
      <c r="AC8" s="135">
        <f>8</f>
        <v>8</v>
      </c>
      <c r="AD8" s="135"/>
    </row>
    <row r="9" spans="1:30" ht="13.5" hidden="1">
      <c r="A9" s="135" t="s">
        <v>93</v>
      </c>
      <c r="B9" s="135">
        <v>8.5</v>
      </c>
      <c r="C9" s="135">
        <v>0</v>
      </c>
      <c r="D9" s="135">
        <v>0</v>
      </c>
      <c r="E9" s="135">
        <v>0</v>
      </c>
      <c r="F9" s="135">
        <v>0</v>
      </c>
      <c r="G9" s="135">
        <v>0</v>
      </c>
      <c r="H9" s="135">
        <v>0</v>
      </c>
      <c r="I9" s="135">
        <v>0</v>
      </c>
      <c r="J9" s="135">
        <v>0</v>
      </c>
      <c r="K9" s="135">
        <v>0</v>
      </c>
      <c r="L9" s="135">
        <v>0</v>
      </c>
      <c r="M9" s="135">
        <v>0</v>
      </c>
      <c r="N9" s="135">
        <v>0</v>
      </c>
      <c r="O9" s="135">
        <v>0</v>
      </c>
      <c r="P9" s="135">
        <v>0</v>
      </c>
      <c r="Q9" s="135">
        <v>0</v>
      </c>
      <c r="R9" s="135">
        <v>0</v>
      </c>
      <c r="S9" s="135">
        <v>0</v>
      </c>
      <c r="T9" s="135">
        <v>4</v>
      </c>
      <c r="U9" s="135">
        <v>5.5</v>
      </c>
      <c r="V9" s="135">
        <v>2.5</v>
      </c>
      <c r="W9" s="135">
        <v>8.5</v>
      </c>
      <c r="X9" s="135">
        <v>8.5</v>
      </c>
      <c r="Y9" s="135">
        <v>8.5</v>
      </c>
      <c r="Z9" s="135"/>
      <c r="AA9" s="135"/>
      <c r="AB9" s="135"/>
      <c r="AC9" s="135">
        <f>8</f>
        <v>8</v>
      </c>
      <c r="AD9" s="135"/>
    </row>
    <row r="10" spans="1:30" ht="13.5" hidden="1">
      <c r="A10" s="135" t="s">
        <v>94</v>
      </c>
      <c r="B10" s="135">
        <v>6.2</v>
      </c>
      <c r="C10" s="135">
        <v>0</v>
      </c>
      <c r="D10" s="135">
        <v>0</v>
      </c>
      <c r="E10" s="135">
        <v>0</v>
      </c>
      <c r="F10" s="135">
        <v>0</v>
      </c>
      <c r="G10" s="135">
        <v>0</v>
      </c>
      <c r="H10" s="135">
        <v>0</v>
      </c>
      <c r="I10" s="135">
        <v>0</v>
      </c>
      <c r="J10" s="135">
        <v>0</v>
      </c>
      <c r="K10" s="135">
        <v>0</v>
      </c>
      <c r="L10" s="135">
        <v>0</v>
      </c>
      <c r="M10" s="135">
        <v>0</v>
      </c>
      <c r="N10" s="135">
        <v>0</v>
      </c>
      <c r="O10" s="135">
        <v>0</v>
      </c>
      <c r="P10" s="135">
        <v>0</v>
      </c>
      <c r="Q10" s="135">
        <v>0</v>
      </c>
      <c r="R10" s="135">
        <v>0</v>
      </c>
      <c r="S10" s="135">
        <v>0</v>
      </c>
      <c r="T10" s="135">
        <v>4</v>
      </c>
      <c r="U10" s="135">
        <v>5.5</v>
      </c>
      <c r="V10" s="135">
        <v>2.5</v>
      </c>
      <c r="W10" s="135">
        <v>6.2</v>
      </c>
      <c r="X10" s="135">
        <v>6.2</v>
      </c>
      <c r="Y10" s="135">
        <v>6.2</v>
      </c>
      <c r="Z10" s="135"/>
      <c r="AA10" s="135"/>
      <c r="AB10" s="135"/>
      <c r="AC10" s="135">
        <f>8</f>
        <v>8</v>
      </c>
      <c r="AD10" s="135"/>
    </row>
    <row r="11" spans="1:30" ht="13.5" hidden="1">
      <c r="A11" s="135" t="s">
        <v>95</v>
      </c>
      <c r="B11" s="135">
        <v>4.7</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4</v>
      </c>
      <c r="U11" s="135">
        <v>5.5</v>
      </c>
      <c r="V11" s="135">
        <v>2.5</v>
      </c>
      <c r="W11" s="135">
        <v>4.7</v>
      </c>
      <c r="X11" s="135">
        <v>4.7</v>
      </c>
      <c r="Y11" s="135">
        <v>4.7</v>
      </c>
      <c r="Z11" s="135"/>
      <c r="AA11" s="135"/>
      <c r="AB11" s="135"/>
      <c r="AC11" s="135">
        <f>8</f>
        <v>8</v>
      </c>
      <c r="AD11" s="135"/>
    </row>
    <row r="12" spans="1:30" ht="13.5" hidden="1">
      <c r="A12" s="135" t="s">
        <v>96</v>
      </c>
      <c r="B12" s="135">
        <v>2.2000000000000002</v>
      </c>
      <c r="C12" s="135">
        <v>0</v>
      </c>
      <c r="D12" s="135">
        <v>0</v>
      </c>
      <c r="E12" s="135">
        <v>0</v>
      </c>
      <c r="F12" s="135">
        <v>0</v>
      </c>
      <c r="G12" s="135">
        <v>0</v>
      </c>
      <c r="H12" s="135">
        <v>0</v>
      </c>
      <c r="I12" s="135">
        <v>0</v>
      </c>
      <c r="J12" s="135">
        <v>0</v>
      </c>
      <c r="K12" s="135">
        <v>0</v>
      </c>
      <c r="L12" s="135">
        <v>0</v>
      </c>
      <c r="M12" s="135">
        <v>0</v>
      </c>
      <c r="N12" s="135">
        <v>0</v>
      </c>
      <c r="O12" s="135">
        <v>0</v>
      </c>
      <c r="P12" s="135">
        <v>0</v>
      </c>
      <c r="Q12" s="135">
        <v>0</v>
      </c>
      <c r="R12" s="135">
        <v>0</v>
      </c>
      <c r="S12" s="135">
        <v>0</v>
      </c>
      <c r="T12" s="135">
        <v>4</v>
      </c>
      <c r="U12" s="135">
        <v>5.5</v>
      </c>
      <c r="V12" s="135">
        <v>2.5</v>
      </c>
      <c r="W12" s="135">
        <v>2.2000000000000002</v>
      </c>
      <c r="X12" s="135">
        <v>2.2000000000000002</v>
      </c>
      <c r="Y12" s="135">
        <v>2.2000000000000002</v>
      </c>
      <c r="Z12" s="135"/>
      <c r="AA12" s="135"/>
      <c r="AB12" s="135"/>
      <c r="AC12" s="135">
        <f>8</f>
        <v>8</v>
      </c>
      <c r="AD12" s="135"/>
    </row>
    <row r="13" spans="1:30" ht="13.5" hidden="1">
      <c r="A13" s="135" t="s">
        <v>97</v>
      </c>
      <c r="B13" s="135">
        <v>0.7</v>
      </c>
      <c r="C13" s="135">
        <v>0</v>
      </c>
      <c r="D13" s="135">
        <v>0</v>
      </c>
      <c r="E13" s="135">
        <v>0</v>
      </c>
      <c r="F13" s="135">
        <v>0</v>
      </c>
      <c r="G13" s="135">
        <v>0</v>
      </c>
      <c r="H13" s="135">
        <v>0</v>
      </c>
      <c r="I13" s="135">
        <v>0</v>
      </c>
      <c r="J13" s="135">
        <v>0</v>
      </c>
      <c r="K13" s="135">
        <v>0</v>
      </c>
      <c r="L13" s="135">
        <v>0</v>
      </c>
      <c r="M13" s="135">
        <v>0</v>
      </c>
      <c r="N13" s="135">
        <v>0</v>
      </c>
      <c r="O13" s="135">
        <v>0</v>
      </c>
      <c r="P13" s="135">
        <v>0</v>
      </c>
      <c r="Q13" s="135">
        <v>0</v>
      </c>
      <c r="R13" s="135">
        <v>0</v>
      </c>
      <c r="S13" s="135">
        <v>0</v>
      </c>
      <c r="T13" s="135">
        <v>4</v>
      </c>
      <c r="U13" s="135">
        <v>5.5</v>
      </c>
      <c r="V13" s="135">
        <v>2.5</v>
      </c>
      <c r="W13" s="135">
        <v>0.7</v>
      </c>
      <c r="X13" s="135">
        <v>0.7</v>
      </c>
      <c r="Y13" s="135">
        <v>0.7</v>
      </c>
      <c r="Z13" s="135"/>
      <c r="AA13" s="135"/>
      <c r="AB13" s="135"/>
      <c r="AC13" s="135">
        <f>8</f>
        <v>8</v>
      </c>
      <c r="AD13" s="135"/>
    </row>
    <row r="14" spans="1:30" ht="13.5" hidden="1">
      <c r="A14" s="135" t="s">
        <v>98</v>
      </c>
      <c r="B14" s="71">
        <v>2.5</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4</v>
      </c>
      <c r="U14" s="135">
        <v>5.5</v>
      </c>
      <c r="V14" s="135">
        <v>2.5</v>
      </c>
      <c r="W14" s="135">
        <v>2.5</v>
      </c>
      <c r="X14" s="135">
        <v>2.5</v>
      </c>
      <c r="Y14" s="135">
        <v>2.5</v>
      </c>
      <c r="Z14" s="135"/>
      <c r="AA14" s="135"/>
      <c r="AB14" s="135"/>
      <c r="AC14" s="135">
        <f>8</f>
        <v>8</v>
      </c>
      <c r="AD14" s="135"/>
    </row>
    <row r="15" spans="1:30" ht="13.5" hidden="1">
      <c r="A15" s="135" t="s">
        <v>99</v>
      </c>
      <c r="B15" s="71">
        <v>3.2</v>
      </c>
      <c r="C15" s="135">
        <v>0</v>
      </c>
      <c r="D15" s="135">
        <v>0</v>
      </c>
      <c r="E15" s="135">
        <v>0</v>
      </c>
      <c r="F15" s="135">
        <v>0</v>
      </c>
      <c r="G15" s="135">
        <v>0</v>
      </c>
      <c r="H15" s="135">
        <v>0</v>
      </c>
      <c r="I15" s="135">
        <v>0</v>
      </c>
      <c r="J15" s="135">
        <v>0</v>
      </c>
      <c r="K15" s="135">
        <v>0</v>
      </c>
      <c r="L15" s="135">
        <v>0</v>
      </c>
      <c r="M15" s="135">
        <v>0</v>
      </c>
      <c r="N15" s="135">
        <v>0</v>
      </c>
      <c r="O15" s="135">
        <v>0</v>
      </c>
      <c r="P15" s="135">
        <v>0</v>
      </c>
      <c r="Q15" s="135">
        <v>0</v>
      </c>
      <c r="R15" s="135">
        <v>0</v>
      </c>
      <c r="S15" s="135">
        <v>0</v>
      </c>
      <c r="T15" s="135">
        <v>4</v>
      </c>
      <c r="U15" s="135">
        <v>5.5</v>
      </c>
      <c r="V15" s="135">
        <v>2.5</v>
      </c>
      <c r="W15" s="135">
        <v>3.2</v>
      </c>
      <c r="X15" s="135">
        <v>3.2</v>
      </c>
      <c r="Y15" s="135">
        <v>3.2</v>
      </c>
      <c r="Z15" s="135"/>
      <c r="AA15" s="135"/>
      <c r="AB15" s="135"/>
      <c r="AC15" s="135">
        <f>8</f>
        <v>8</v>
      </c>
      <c r="AD15" s="135"/>
    </row>
    <row r="16" spans="1:30" ht="13.5" hidden="1">
      <c r="A16" s="135" t="s">
        <v>100</v>
      </c>
      <c r="B16" s="71">
        <v>3.4</v>
      </c>
      <c r="C16" s="135">
        <v>0</v>
      </c>
      <c r="D16" s="135">
        <v>0</v>
      </c>
      <c r="E16" s="135">
        <v>0</v>
      </c>
      <c r="F16" s="135">
        <v>0</v>
      </c>
      <c r="G16" s="135">
        <v>0</v>
      </c>
      <c r="H16" s="135">
        <v>0</v>
      </c>
      <c r="I16" s="135">
        <v>0</v>
      </c>
      <c r="J16" s="135">
        <v>0</v>
      </c>
      <c r="K16" s="135">
        <v>0</v>
      </c>
      <c r="L16" s="135">
        <v>0</v>
      </c>
      <c r="M16" s="135">
        <v>0</v>
      </c>
      <c r="N16" s="135">
        <v>0</v>
      </c>
      <c r="O16" s="135">
        <v>0</v>
      </c>
      <c r="P16" s="135">
        <v>0</v>
      </c>
      <c r="Q16" s="135">
        <v>0</v>
      </c>
      <c r="R16" s="135">
        <v>0</v>
      </c>
      <c r="S16" s="135">
        <v>0</v>
      </c>
      <c r="T16" s="135">
        <v>4</v>
      </c>
      <c r="U16" s="135">
        <v>5.5</v>
      </c>
      <c r="V16" s="135">
        <v>2.5</v>
      </c>
      <c r="W16" s="135">
        <v>3.4</v>
      </c>
      <c r="X16" s="135">
        <v>3.4</v>
      </c>
      <c r="Y16" s="135">
        <v>3.4</v>
      </c>
      <c r="Z16" s="135"/>
      <c r="AA16" s="135"/>
      <c r="AB16" s="135"/>
      <c r="AC16" s="135">
        <f>8</f>
        <v>8</v>
      </c>
      <c r="AD16" s="135"/>
    </row>
    <row r="17" spans="1:1000 1025:2025 2050:3050 3075:4075 4100:5100 5125:6125 6150:7150 7175:8175 8200:9200 9225:10225 10250:11250 11275:12275 12300:13300 13325:14325 14350:15350 15375:16375" ht="13.5" hidden="1">
      <c r="A17" s="135" t="s">
        <v>101</v>
      </c>
      <c r="B17" s="71">
        <v>6.5</v>
      </c>
      <c r="C17" s="135">
        <v>0</v>
      </c>
      <c r="D17" s="135">
        <v>0</v>
      </c>
      <c r="E17" s="135">
        <v>0</v>
      </c>
      <c r="F17" s="135">
        <v>0</v>
      </c>
      <c r="G17" s="135">
        <v>0</v>
      </c>
      <c r="H17" s="135">
        <v>0</v>
      </c>
      <c r="I17" s="135">
        <v>0</v>
      </c>
      <c r="J17" s="135">
        <v>0</v>
      </c>
      <c r="K17" s="135">
        <v>0</v>
      </c>
      <c r="L17" s="135">
        <v>0</v>
      </c>
      <c r="M17" s="135">
        <v>0</v>
      </c>
      <c r="N17" s="135">
        <v>0</v>
      </c>
      <c r="O17" s="135">
        <v>0</v>
      </c>
      <c r="P17" s="135">
        <v>0</v>
      </c>
      <c r="Q17" s="135">
        <v>0</v>
      </c>
      <c r="R17" s="135">
        <v>0</v>
      </c>
      <c r="S17" s="135">
        <v>0</v>
      </c>
      <c r="T17" s="135">
        <v>4</v>
      </c>
      <c r="U17" s="135">
        <v>5.5</v>
      </c>
      <c r="V17" s="135">
        <v>2.5</v>
      </c>
      <c r="W17" s="135">
        <v>6.5</v>
      </c>
      <c r="X17" s="135">
        <v>6.5</v>
      </c>
      <c r="Y17" s="135">
        <v>6.5</v>
      </c>
      <c r="Z17" s="135"/>
      <c r="AA17" s="135"/>
      <c r="AB17" s="135"/>
      <c r="AC17" s="135">
        <f>8</f>
        <v>8</v>
      </c>
      <c r="AD17" s="135"/>
      <c r="AX17" s="42"/>
      <c r="BW17" s="42"/>
      <c r="CV17" s="42"/>
      <c r="DU17" s="42"/>
      <c r="ET17" s="42"/>
      <c r="FS17" s="42"/>
      <c r="GR17" s="42"/>
      <c r="HQ17" s="42"/>
      <c r="IP17" s="42"/>
      <c r="JO17" s="42"/>
      <c r="KN17" s="42"/>
      <c r="LM17" s="42"/>
      <c r="ML17" s="42"/>
      <c r="NK17" s="42"/>
      <c r="OJ17" s="42"/>
      <c r="PI17" s="42"/>
      <c r="QH17" s="42"/>
      <c r="RG17" s="42"/>
      <c r="SF17" s="42"/>
      <c r="TE17" s="42"/>
      <c r="UD17" s="42"/>
      <c r="VC17" s="42"/>
      <c r="WB17" s="42"/>
      <c r="XA17" s="42"/>
      <c r="XZ17" s="42"/>
      <c r="YY17" s="42"/>
      <c r="ZX17" s="42"/>
      <c r="AAW17" s="42"/>
      <c r="ABV17" s="42"/>
      <c r="ACU17" s="42"/>
      <c r="ADT17" s="42"/>
      <c r="AES17" s="42"/>
      <c r="AFR17" s="42"/>
      <c r="AGQ17" s="42"/>
      <c r="AHP17" s="42"/>
      <c r="AIO17" s="42"/>
      <c r="AJN17" s="42"/>
      <c r="AKM17" s="42"/>
      <c r="ALL17" s="42"/>
      <c r="AMK17" s="42"/>
      <c r="ANJ17" s="42"/>
      <c r="AOI17" s="42"/>
      <c r="APH17" s="42"/>
      <c r="AQG17" s="42"/>
      <c r="ARF17" s="42"/>
      <c r="ASE17" s="42"/>
      <c r="ATD17" s="42"/>
      <c r="AUC17" s="42"/>
      <c r="AVB17" s="42"/>
      <c r="AWA17" s="42"/>
      <c r="AWZ17" s="42"/>
      <c r="AXY17" s="42"/>
      <c r="AYX17" s="42"/>
      <c r="AZW17" s="42"/>
      <c r="BAV17" s="42"/>
      <c r="BBU17" s="42"/>
      <c r="BCT17" s="42"/>
      <c r="BDS17" s="42"/>
      <c r="BER17" s="42"/>
      <c r="BFQ17" s="42"/>
      <c r="BGP17" s="42"/>
      <c r="BHO17" s="42"/>
      <c r="BIN17" s="42"/>
      <c r="BJM17" s="42"/>
      <c r="BKL17" s="42"/>
      <c r="BLK17" s="42"/>
      <c r="BMJ17" s="42"/>
      <c r="BNI17" s="42"/>
      <c r="BOH17" s="42"/>
      <c r="BPG17" s="42"/>
      <c r="BQF17" s="42"/>
      <c r="BRE17" s="42"/>
      <c r="BSD17" s="42"/>
      <c r="BTC17" s="42"/>
      <c r="BUB17" s="42"/>
      <c r="BVA17" s="42"/>
      <c r="BVZ17" s="42"/>
      <c r="BWY17" s="42"/>
      <c r="BXX17" s="42"/>
      <c r="BYW17" s="42"/>
      <c r="BZV17" s="42"/>
      <c r="CAU17" s="42"/>
      <c r="CBT17" s="42"/>
      <c r="CCS17" s="42"/>
      <c r="CDR17" s="42"/>
      <c r="CEQ17" s="42"/>
      <c r="CFP17" s="42"/>
      <c r="CGO17" s="42"/>
      <c r="CHN17" s="42"/>
      <c r="CIM17" s="42"/>
      <c r="CJL17" s="42"/>
      <c r="CKK17" s="42"/>
      <c r="CLJ17" s="42"/>
      <c r="CMI17" s="42"/>
      <c r="CNH17" s="42"/>
      <c r="COG17" s="42"/>
      <c r="CPF17" s="42"/>
      <c r="CQE17" s="42"/>
      <c r="CRD17" s="42"/>
      <c r="CSC17" s="42"/>
      <c r="CTB17" s="42"/>
      <c r="CUA17" s="42"/>
      <c r="CUZ17" s="42"/>
      <c r="CVY17" s="42"/>
      <c r="CWX17" s="42"/>
      <c r="CXW17" s="42"/>
      <c r="CYV17" s="42"/>
      <c r="CZU17" s="42"/>
      <c r="DAT17" s="42"/>
      <c r="DBS17" s="42"/>
      <c r="DCR17" s="42"/>
      <c r="DDQ17" s="42"/>
      <c r="DEP17" s="42"/>
      <c r="DFO17" s="42"/>
      <c r="DGN17" s="42"/>
      <c r="DHM17" s="42"/>
      <c r="DIL17" s="42"/>
      <c r="DJK17" s="42"/>
      <c r="DKJ17" s="42"/>
      <c r="DLI17" s="42"/>
      <c r="DMH17" s="42"/>
      <c r="DNG17" s="42"/>
      <c r="DOF17" s="42"/>
      <c r="DPE17" s="42"/>
      <c r="DQD17" s="42"/>
      <c r="DRC17" s="42"/>
      <c r="DSB17" s="42"/>
      <c r="DTA17" s="42"/>
      <c r="DTZ17" s="42"/>
      <c r="DUY17" s="42"/>
      <c r="DVX17" s="42"/>
      <c r="DWW17" s="42"/>
      <c r="DXV17" s="42"/>
      <c r="DYU17" s="42"/>
      <c r="DZT17" s="42"/>
      <c r="EAS17" s="42"/>
      <c r="EBR17" s="42"/>
      <c r="ECQ17" s="42"/>
      <c r="EDP17" s="42"/>
      <c r="EEO17" s="42"/>
      <c r="EFN17" s="42"/>
      <c r="EGM17" s="42"/>
      <c r="EHL17" s="42"/>
      <c r="EIK17" s="42"/>
      <c r="EJJ17" s="42"/>
      <c r="EKI17" s="42"/>
      <c r="ELH17" s="42"/>
      <c r="EMG17" s="42"/>
      <c r="ENF17" s="42"/>
      <c r="EOE17" s="42"/>
      <c r="EPD17" s="42"/>
      <c r="EQC17" s="42"/>
      <c r="ERB17" s="42"/>
      <c r="ESA17" s="42"/>
      <c r="ESZ17" s="42"/>
      <c r="ETY17" s="42"/>
      <c r="EUX17" s="42"/>
      <c r="EVW17" s="42"/>
      <c r="EWV17" s="42"/>
      <c r="EXU17" s="42"/>
      <c r="EYT17" s="42"/>
      <c r="EZS17" s="42"/>
      <c r="FAR17" s="42"/>
      <c r="FBQ17" s="42"/>
      <c r="FCP17" s="42"/>
      <c r="FDO17" s="42"/>
      <c r="FEN17" s="42"/>
      <c r="FFM17" s="42"/>
      <c r="FGL17" s="42"/>
      <c r="FHK17" s="42"/>
      <c r="FIJ17" s="42"/>
      <c r="FJI17" s="42"/>
      <c r="FKH17" s="42"/>
      <c r="FLG17" s="42"/>
      <c r="FMF17" s="42"/>
      <c r="FNE17" s="42"/>
      <c r="FOD17" s="42"/>
      <c r="FPC17" s="42"/>
      <c r="FQB17" s="42"/>
      <c r="FRA17" s="42"/>
      <c r="FRZ17" s="42"/>
      <c r="FSY17" s="42"/>
      <c r="FTX17" s="42"/>
      <c r="FUW17" s="42"/>
      <c r="FVV17" s="42"/>
      <c r="FWU17" s="42"/>
      <c r="FXT17" s="42"/>
      <c r="FYS17" s="42"/>
      <c r="FZR17" s="42"/>
      <c r="GAQ17" s="42"/>
      <c r="GBP17" s="42"/>
      <c r="GCO17" s="42"/>
      <c r="GDN17" s="42"/>
      <c r="GEM17" s="42"/>
      <c r="GFL17" s="42"/>
      <c r="GGK17" s="42"/>
      <c r="GHJ17" s="42"/>
      <c r="GII17" s="42"/>
      <c r="GJH17" s="42"/>
      <c r="GKG17" s="42"/>
      <c r="GLF17" s="42"/>
      <c r="GME17" s="42"/>
      <c r="GND17" s="42"/>
      <c r="GOC17" s="42"/>
      <c r="GPB17" s="42"/>
      <c r="GQA17" s="42"/>
      <c r="GQZ17" s="42"/>
      <c r="GRY17" s="42"/>
      <c r="GSX17" s="42"/>
      <c r="GTW17" s="42"/>
      <c r="GUV17" s="42"/>
      <c r="GVU17" s="42"/>
      <c r="GWT17" s="42"/>
      <c r="GXS17" s="42"/>
      <c r="GYR17" s="42"/>
      <c r="GZQ17" s="42"/>
      <c r="HAP17" s="42"/>
      <c r="HBO17" s="42"/>
      <c r="HCN17" s="42"/>
      <c r="HDM17" s="42"/>
      <c r="HEL17" s="42"/>
      <c r="HFK17" s="42"/>
      <c r="HGJ17" s="42"/>
      <c r="HHI17" s="42"/>
      <c r="HIH17" s="42"/>
      <c r="HJG17" s="42"/>
      <c r="HKF17" s="42"/>
      <c r="HLE17" s="42"/>
      <c r="HMD17" s="42"/>
      <c r="HNC17" s="42"/>
      <c r="HOB17" s="42"/>
      <c r="HPA17" s="42"/>
      <c r="HPZ17" s="42"/>
      <c r="HQY17" s="42"/>
      <c r="HRX17" s="42"/>
      <c r="HSW17" s="42"/>
      <c r="HTV17" s="42"/>
      <c r="HUU17" s="42"/>
      <c r="HVT17" s="42"/>
      <c r="HWS17" s="42"/>
      <c r="HXR17" s="42"/>
      <c r="HYQ17" s="42"/>
      <c r="HZP17" s="42"/>
      <c r="IAO17" s="42"/>
      <c r="IBN17" s="42"/>
      <c r="ICM17" s="42"/>
      <c r="IDL17" s="42"/>
      <c r="IEK17" s="42"/>
      <c r="IFJ17" s="42"/>
      <c r="IGI17" s="42"/>
      <c r="IHH17" s="42"/>
      <c r="IIG17" s="42"/>
      <c r="IJF17" s="42"/>
      <c r="IKE17" s="42"/>
      <c r="ILD17" s="42"/>
      <c r="IMC17" s="42"/>
      <c r="INB17" s="42"/>
      <c r="IOA17" s="42"/>
      <c r="IOZ17" s="42"/>
      <c r="IPY17" s="42"/>
      <c r="IQX17" s="42"/>
      <c r="IRW17" s="42"/>
      <c r="ISV17" s="42"/>
      <c r="ITU17" s="42"/>
      <c r="IUT17" s="42"/>
      <c r="IVS17" s="42"/>
      <c r="IWR17" s="42"/>
      <c r="IXQ17" s="42"/>
      <c r="IYP17" s="42"/>
      <c r="IZO17" s="42"/>
      <c r="JAN17" s="42"/>
      <c r="JBM17" s="42"/>
      <c r="JCL17" s="42"/>
      <c r="JDK17" s="42"/>
      <c r="JEJ17" s="42"/>
      <c r="JFI17" s="42"/>
      <c r="JGH17" s="42"/>
      <c r="JHG17" s="42"/>
      <c r="JIF17" s="42"/>
      <c r="JJE17" s="42"/>
      <c r="JKD17" s="42"/>
      <c r="JLC17" s="42"/>
      <c r="JMB17" s="42"/>
      <c r="JNA17" s="42"/>
      <c r="JNZ17" s="42"/>
      <c r="JOY17" s="42"/>
      <c r="JPX17" s="42"/>
      <c r="JQW17" s="42"/>
      <c r="JRV17" s="42"/>
      <c r="JSU17" s="42"/>
      <c r="JTT17" s="42"/>
      <c r="JUS17" s="42"/>
      <c r="JVR17" s="42"/>
      <c r="JWQ17" s="42"/>
      <c r="JXP17" s="42"/>
      <c r="JYO17" s="42"/>
      <c r="JZN17" s="42"/>
      <c r="KAM17" s="42"/>
      <c r="KBL17" s="42"/>
      <c r="KCK17" s="42"/>
      <c r="KDJ17" s="42"/>
      <c r="KEI17" s="42"/>
      <c r="KFH17" s="42"/>
      <c r="KGG17" s="42"/>
      <c r="KHF17" s="42"/>
      <c r="KIE17" s="42"/>
      <c r="KJD17" s="42"/>
      <c r="KKC17" s="42"/>
      <c r="KLB17" s="42"/>
      <c r="KMA17" s="42"/>
      <c r="KMZ17" s="42"/>
      <c r="KNY17" s="42"/>
      <c r="KOX17" s="42"/>
      <c r="KPW17" s="42"/>
      <c r="KQV17" s="42"/>
      <c r="KRU17" s="42"/>
      <c r="KST17" s="42"/>
      <c r="KTS17" s="42"/>
      <c r="KUR17" s="42"/>
      <c r="KVQ17" s="42"/>
      <c r="KWP17" s="42"/>
      <c r="KXO17" s="42"/>
      <c r="KYN17" s="42"/>
      <c r="KZM17" s="42"/>
      <c r="LAL17" s="42"/>
      <c r="LBK17" s="42"/>
      <c r="LCJ17" s="42"/>
      <c r="LDI17" s="42"/>
      <c r="LEH17" s="42"/>
      <c r="LFG17" s="42"/>
      <c r="LGF17" s="42"/>
      <c r="LHE17" s="42"/>
      <c r="LID17" s="42"/>
      <c r="LJC17" s="42"/>
      <c r="LKB17" s="42"/>
      <c r="LLA17" s="42"/>
      <c r="LLZ17" s="42"/>
      <c r="LMY17" s="42"/>
      <c r="LNX17" s="42"/>
      <c r="LOW17" s="42"/>
      <c r="LPV17" s="42"/>
      <c r="LQU17" s="42"/>
      <c r="LRT17" s="42"/>
      <c r="LSS17" s="42"/>
      <c r="LTR17" s="42"/>
      <c r="LUQ17" s="42"/>
      <c r="LVP17" s="42"/>
      <c r="LWO17" s="42"/>
      <c r="LXN17" s="42"/>
      <c r="LYM17" s="42"/>
      <c r="LZL17" s="42"/>
      <c r="MAK17" s="42"/>
      <c r="MBJ17" s="42"/>
      <c r="MCI17" s="42"/>
      <c r="MDH17" s="42"/>
      <c r="MEG17" s="42"/>
      <c r="MFF17" s="42"/>
      <c r="MGE17" s="42"/>
      <c r="MHD17" s="42"/>
      <c r="MIC17" s="42"/>
      <c r="MJB17" s="42"/>
      <c r="MKA17" s="42"/>
      <c r="MKZ17" s="42"/>
      <c r="MLY17" s="42"/>
      <c r="MMX17" s="42"/>
      <c r="MNW17" s="42"/>
      <c r="MOV17" s="42"/>
      <c r="MPU17" s="42"/>
      <c r="MQT17" s="42"/>
      <c r="MRS17" s="42"/>
      <c r="MSR17" s="42"/>
      <c r="MTQ17" s="42"/>
      <c r="MUP17" s="42"/>
      <c r="MVO17" s="42"/>
      <c r="MWN17" s="42"/>
      <c r="MXM17" s="42"/>
      <c r="MYL17" s="42"/>
      <c r="MZK17" s="42"/>
      <c r="NAJ17" s="42"/>
      <c r="NBI17" s="42"/>
      <c r="NCH17" s="42"/>
      <c r="NDG17" s="42"/>
      <c r="NEF17" s="42"/>
      <c r="NFE17" s="42"/>
      <c r="NGD17" s="42"/>
      <c r="NHC17" s="42"/>
      <c r="NIB17" s="42"/>
      <c r="NJA17" s="42"/>
      <c r="NJZ17" s="42"/>
      <c r="NKY17" s="42"/>
      <c r="NLX17" s="42"/>
      <c r="NMW17" s="42"/>
      <c r="NNV17" s="42"/>
      <c r="NOU17" s="42"/>
      <c r="NPT17" s="42"/>
      <c r="NQS17" s="42"/>
      <c r="NRR17" s="42"/>
      <c r="NSQ17" s="42"/>
      <c r="NTP17" s="42"/>
      <c r="NUO17" s="42"/>
      <c r="NVN17" s="42"/>
      <c r="NWM17" s="42"/>
      <c r="NXL17" s="42"/>
      <c r="NYK17" s="42"/>
      <c r="NZJ17" s="42"/>
      <c r="OAI17" s="42"/>
      <c r="OBH17" s="42"/>
      <c r="OCG17" s="42"/>
      <c r="ODF17" s="42"/>
      <c r="OEE17" s="42"/>
      <c r="OFD17" s="42"/>
      <c r="OGC17" s="42"/>
      <c r="OHB17" s="42"/>
      <c r="OIA17" s="42"/>
      <c r="OIZ17" s="42"/>
      <c r="OJY17" s="42"/>
      <c r="OKX17" s="42"/>
      <c r="OLW17" s="42"/>
      <c r="OMV17" s="42"/>
      <c r="ONU17" s="42"/>
      <c r="OOT17" s="42"/>
      <c r="OPS17" s="42"/>
      <c r="OQR17" s="42"/>
      <c r="ORQ17" s="42"/>
      <c r="OSP17" s="42"/>
      <c r="OTO17" s="42"/>
      <c r="OUN17" s="42"/>
      <c r="OVM17" s="42"/>
      <c r="OWL17" s="42"/>
      <c r="OXK17" s="42"/>
      <c r="OYJ17" s="42"/>
      <c r="OZI17" s="42"/>
      <c r="PAH17" s="42"/>
      <c r="PBG17" s="42"/>
      <c r="PCF17" s="42"/>
      <c r="PDE17" s="42"/>
      <c r="PED17" s="42"/>
      <c r="PFC17" s="42"/>
      <c r="PGB17" s="42"/>
      <c r="PHA17" s="42"/>
      <c r="PHZ17" s="42"/>
      <c r="PIY17" s="42"/>
      <c r="PJX17" s="42"/>
      <c r="PKW17" s="42"/>
      <c r="PLV17" s="42"/>
      <c r="PMU17" s="42"/>
      <c r="PNT17" s="42"/>
      <c r="POS17" s="42"/>
      <c r="PPR17" s="42"/>
      <c r="PQQ17" s="42"/>
      <c r="PRP17" s="42"/>
      <c r="PSO17" s="42"/>
      <c r="PTN17" s="42"/>
      <c r="PUM17" s="42"/>
      <c r="PVL17" s="42"/>
      <c r="PWK17" s="42"/>
      <c r="PXJ17" s="42"/>
      <c r="PYI17" s="42"/>
      <c r="PZH17" s="42"/>
      <c r="QAG17" s="42"/>
      <c r="QBF17" s="42"/>
      <c r="QCE17" s="42"/>
      <c r="QDD17" s="42"/>
      <c r="QEC17" s="42"/>
      <c r="QFB17" s="42"/>
      <c r="QGA17" s="42"/>
      <c r="QGZ17" s="42"/>
      <c r="QHY17" s="42"/>
      <c r="QIX17" s="42"/>
      <c r="QJW17" s="42"/>
      <c r="QKV17" s="42"/>
      <c r="QLU17" s="42"/>
      <c r="QMT17" s="42"/>
      <c r="QNS17" s="42"/>
      <c r="QOR17" s="42"/>
      <c r="QPQ17" s="42"/>
      <c r="QQP17" s="42"/>
      <c r="QRO17" s="42"/>
      <c r="QSN17" s="42"/>
      <c r="QTM17" s="42"/>
      <c r="QUL17" s="42"/>
      <c r="QVK17" s="42"/>
      <c r="QWJ17" s="42"/>
      <c r="QXI17" s="42"/>
      <c r="QYH17" s="42"/>
      <c r="QZG17" s="42"/>
      <c r="RAF17" s="42"/>
      <c r="RBE17" s="42"/>
      <c r="RCD17" s="42"/>
      <c r="RDC17" s="42"/>
      <c r="REB17" s="42"/>
      <c r="RFA17" s="42"/>
      <c r="RFZ17" s="42"/>
      <c r="RGY17" s="42"/>
      <c r="RHX17" s="42"/>
      <c r="RIW17" s="42"/>
      <c r="RJV17" s="42"/>
      <c r="RKU17" s="42"/>
      <c r="RLT17" s="42"/>
      <c r="RMS17" s="42"/>
      <c r="RNR17" s="42"/>
      <c r="ROQ17" s="42"/>
      <c r="RPP17" s="42"/>
      <c r="RQO17" s="42"/>
      <c r="RRN17" s="42"/>
      <c r="RSM17" s="42"/>
      <c r="RTL17" s="42"/>
      <c r="RUK17" s="42"/>
      <c r="RVJ17" s="42"/>
      <c r="RWI17" s="42"/>
      <c r="RXH17" s="42"/>
      <c r="RYG17" s="42"/>
      <c r="RZF17" s="42"/>
      <c r="SAE17" s="42"/>
      <c r="SBD17" s="42"/>
      <c r="SCC17" s="42"/>
      <c r="SDB17" s="42"/>
      <c r="SEA17" s="42"/>
      <c r="SEZ17" s="42"/>
      <c r="SFY17" s="42"/>
      <c r="SGX17" s="42"/>
      <c r="SHW17" s="42"/>
      <c r="SIV17" s="42"/>
      <c r="SJU17" s="42"/>
      <c r="SKT17" s="42"/>
      <c r="SLS17" s="42"/>
      <c r="SMR17" s="42"/>
      <c r="SNQ17" s="42"/>
      <c r="SOP17" s="42"/>
      <c r="SPO17" s="42"/>
      <c r="SQN17" s="42"/>
      <c r="SRM17" s="42"/>
      <c r="SSL17" s="42"/>
      <c r="STK17" s="42"/>
      <c r="SUJ17" s="42"/>
      <c r="SVI17" s="42"/>
      <c r="SWH17" s="42"/>
      <c r="SXG17" s="42"/>
      <c r="SYF17" s="42"/>
      <c r="SZE17" s="42"/>
      <c r="TAD17" s="42"/>
      <c r="TBC17" s="42"/>
      <c r="TCB17" s="42"/>
      <c r="TDA17" s="42"/>
      <c r="TDZ17" s="42"/>
      <c r="TEY17" s="42"/>
      <c r="TFX17" s="42"/>
      <c r="TGW17" s="42"/>
      <c r="THV17" s="42"/>
      <c r="TIU17" s="42"/>
      <c r="TJT17" s="42"/>
      <c r="TKS17" s="42"/>
      <c r="TLR17" s="42"/>
      <c r="TMQ17" s="42"/>
      <c r="TNP17" s="42"/>
      <c r="TOO17" s="42"/>
      <c r="TPN17" s="42"/>
      <c r="TQM17" s="42"/>
      <c r="TRL17" s="42"/>
      <c r="TSK17" s="42"/>
      <c r="TTJ17" s="42"/>
      <c r="TUI17" s="42"/>
      <c r="TVH17" s="42"/>
      <c r="TWG17" s="42"/>
      <c r="TXF17" s="42"/>
      <c r="TYE17" s="42"/>
      <c r="TZD17" s="42"/>
      <c r="UAC17" s="42"/>
      <c r="UBB17" s="42"/>
      <c r="UCA17" s="42"/>
      <c r="UCZ17" s="42"/>
      <c r="UDY17" s="42"/>
      <c r="UEX17" s="42"/>
      <c r="UFW17" s="42"/>
      <c r="UGV17" s="42"/>
      <c r="UHU17" s="42"/>
      <c r="UIT17" s="42"/>
      <c r="UJS17" s="42"/>
      <c r="UKR17" s="42"/>
      <c r="ULQ17" s="42"/>
      <c r="UMP17" s="42"/>
      <c r="UNO17" s="42"/>
      <c r="UON17" s="42"/>
      <c r="UPM17" s="42"/>
      <c r="UQL17" s="42"/>
      <c r="URK17" s="42"/>
      <c r="USJ17" s="42"/>
      <c r="UTI17" s="42"/>
      <c r="UUH17" s="42"/>
      <c r="UVG17" s="42"/>
      <c r="UWF17" s="42"/>
      <c r="UXE17" s="42"/>
      <c r="UYD17" s="42"/>
      <c r="UZC17" s="42"/>
      <c r="VAB17" s="42"/>
      <c r="VBA17" s="42"/>
      <c r="VBZ17" s="42"/>
      <c r="VCY17" s="42"/>
      <c r="VDX17" s="42"/>
      <c r="VEW17" s="42"/>
      <c r="VFV17" s="42"/>
      <c r="VGU17" s="42"/>
      <c r="VHT17" s="42"/>
      <c r="VIS17" s="42"/>
      <c r="VJR17" s="42"/>
      <c r="VKQ17" s="42"/>
      <c r="VLP17" s="42"/>
      <c r="VMO17" s="42"/>
      <c r="VNN17" s="42"/>
      <c r="VOM17" s="42"/>
      <c r="VPL17" s="42"/>
      <c r="VQK17" s="42"/>
      <c r="VRJ17" s="42"/>
      <c r="VSI17" s="42"/>
      <c r="VTH17" s="42"/>
      <c r="VUG17" s="42"/>
      <c r="VVF17" s="42"/>
      <c r="VWE17" s="42"/>
      <c r="VXD17" s="42"/>
      <c r="VYC17" s="42"/>
      <c r="VZB17" s="42"/>
      <c r="WAA17" s="42"/>
      <c r="WAZ17" s="42"/>
      <c r="WBY17" s="42"/>
      <c r="WCX17" s="42"/>
      <c r="WDW17" s="42"/>
      <c r="WEV17" s="42"/>
      <c r="WFU17" s="42"/>
      <c r="WGT17" s="42"/>
      <c r="WHS17" s="42"/>
      <c r="WIR17" s="42"/>
      <c r="WJQ17" s="42"/>
      <c r="WKP17" s="42"/>
      <c r="WLO17" s="42"/>
      <c r="WMN17" s="42"/>
      <c r="WNM17" s="42"/>
      <c r="WOL17" s="42"/>
      <c r="WPK17" s="42"/>
      <c r="WQJ17" s="42"/>
      <c r="WRI17" s="42"/>
      <c r="WSH17" s="42"/>
      <c r="WTG17" s="42"/>
      <c r="WUF17" s="42"/>
      <c r="WVE17" s="42"/>
      <c r="WWD17" s="42"/>
      <c r="WXC17" s="42"/>
      <c r="WYB17" s="42"/>
      <c r="WZA17" s="42"/>
      <c r="WZZ17" s="42"/>
      <c r="XAY17" s="42"/>
      <c r="XBX17" s="42"/>
      <c r="XCW17" s="42"/>
      <c r="XDV17" s="42"/>
      <c r="XEU17" s="42"/>
    </row>
    <row r="18" spans="1:1000 1025:2025 2050:3050 3075:4075 4100:5100 5125:6125 6150:7150 7175:8175 8200:9200 9225:10225 10250:11250 11275:12275 12300:13300 13325:14325 14350:15350 15375:16375" ht="13.5" hidden="1">
      <c r="A18" s="135" t="s">
        <v>102</v>
      </c>
      <c r="B18" s="71">
        <v>8.1999999999999993</v>
      </c>
      <c r="C18" s="135">
        <v>0</v>
      </c>
      <c r="D18" s="135">
        <v>0</v>
      </c>
      <c r="E18" s="135">
        <v>0</v>
      </c>
      <c r="F18" s="135">
        <v>0</v>
      </c>
      <c r="G18" s="135">
        <v>0</v>
      </c>
      <c r="H18" s="135">
        <v>0</v>
      </c>
      <c r="I18" s="135">
        <v>0</v>
      </c>
      <c r="J18" s="135">
        <v>0</v>
      </c>
      <c r="K18" s="135">
        <v>0</v>
      </c>
      <c r="L18" s="135">
        <v>0</v>
      </c>
      <c r="M18" s="135">
        <v>0</v>
      </c>
      <c r="N18" s="135">
        <v>0</v>
      </c>
      <c r="O18" s="135">
        <v>0</v>
      </c>
      <c r="P18" s="135">
        <v>0</v>
      </c>
      <c r="Q18" s="135">
        <v>0</v>
      </c>
      <c r="R18" s="135">
        <v>0</v>
      </c>
      <c r="S18" s="135">
        <v>0</v>
      </c>
      <c r="T18" s="135">
        <v>4</v>
      </c>
      <c r="U18" s="135">
        <v>5.5</v>
      </c>
      <c r="V18" s="135">
        <v>2.5</v>
      </c>
      <c r="W18" s="135">
        <v>8.1999999999999993</v>
      </c>
      <c r="X18" s="135">
        <v>8.1999999999999993</v>
      </c>
      <c r="Y18" s="135">
        <v>8.1999999999999993</v>
      </c>
      <c r="Z18" s="135"/>
      <c r="AA18" s="135"/>
      <c r="AB18" s="135"/>
      <c r="AC18" s="135">
        <f>8</f>
        <v>8</v>
      </c>
      <c r="AD18" s="135"/>
      <c r="AX18" s="42"/>
      <c r="BW18" s="42"/>
      <c r="CV18" s="42"/>
      <c r="DU18" s="42"/>
      <c r="ET18" s="42"/>
      <c r="FS18" s="42"/>
      <c r="GR18" s="42"/>
      <c r="HQ18" s="42"/>
      <c r="IP18" s="42"/>
      <c r="JO18" s="42"/>
      <c r="KN18" s="42"/>
      <c r="LM18" s="42"/>
      <c r="ML18" s="42"/>
      <c r="NK18" s="42"/>
      <c r="OJ18" s="42"/>
      <c r="PI18" s="42"/>
      <c r="QH18" s="42"/>
      <c r="RG18" s="42"/>
      <c r="SF18" s="42"/>
      <c r="TE18" s="42"/>
      <c r="UD18" s="42"/>
      <c r="VC18" s="42"/>
      <c r="WB18" s="42"/>
      <c r="XA18" s="42"/>
      <c r="XZ18" s="42"/>
      <c r="YY18" s="42"/>
      <c r="ZX18" s="42"/>
      <c r="AAW18" s="42"/>
      <c r="ABV18" s="42"/>
      <c r="ACU18" s="42"/>
      <c r="ADT18" s="42"/>
      <c r="AES18" s="42"/>
      <c r="AFR18" s="42"/>
      <c r="AGQ18" s="42"/>
      <c r="AHP18" s="42"/>
      <c r="AIO18" s="42"/>
      <c r="AJN18" s="42"/>
      <c r="AKM18" s="42"/>
      <c r="ALL18" s="42"/>
      <c r="AMK18" s="42"/>
      <c r="ANJ18" s="42"/>
      <c r="AOI18" s="42"/>
      <c r="APH18" s="42"/>
      <c r="AQG18" s="42"/>
      <c r="ARF18" s="42"/>
      <c r="ASE18" s="42"/>
      <c r="ATD18" s="42"/>
      <c r="AUC18" s="42"/>
      <c r="AVB18" s="42"/>
      <c r="AWA18" s="42"/>
      <c r="AWZ18" s="42"/>
      <c r="AXY18" s="42"/>
      <c r="AYX18" s="42"/>
      <c r="AZW18" s="42"/>
      <c r="BAV18" s="42"/>
      <c r="BBU18" s="42"/>
      <c r="BCT18" s="42"/>
      <c r="BDS18" s="42"/>
      <c r="BER18" s="42"/>
      <c r="BFQ18" s="42"/>
      <c r="BGP18" s="42"/>
      <c r="BHO18" s="42"/>
      <c r="BIN18" s="42"/>
      <c r="BJM18" s="42"/>
      <c r="BKL18" s="42"/>
      <c r="BLK18" s="42"/>
      <c r="BMJ18" s="42"/>
      <c r="BNI18" s="42"/>
      <c r="BOH18" s="42"/>
      <c r="BPG18" s="42"/>
      <c r="BQF18" s="42"/>
      <c r="BRE18" s="42"/>
      <c r="BSD18" s="42"/>
      <c r="BTC18" s="42"/>
      <c r="BUB18" s="42"/>
      <c r="BVA18" s="42"/>
      <c r="BVZ18" s="42"/>
      <c r="BWY18" s="42"/>
      <c r="BXX18" s="42"/>
      <c r="BYW18" s="42"/>
      <c r="BZV18" s="42"/>
      <c r="CAU18" s="42"/>
      <c r="CBT18" s="42"/>
      <c r="CCS18" s="42"/>
      <c r="CDR18" s="42"/>
      <c r="CEQ18" s="42"/>
      <c r="CFP18" s="42"/>
      <c r="CGO18" s="42"/>
      <c r="CHN18" s="42"/>
      <c r="CIM18" s="42"/>
      <c r="CJL18" s="42"/>
      <c r="CKK18" s="42"/>
      <c r="CLJ18" s="42"/>
      <c r="CMI18" s="42"/>
      <c r="CNH18" s="42"/>
      <c r="COG18" s="42"/>
      <c r="CPF18" s="42"/>
      <c r="CQE18" s="42"/>
      <c r="CRD18" s="42"/>
      <c r="CSC18" s="42"/>
      <c r="CTB18" s="42"/>
      <c r="CUA18" s="42"/>
      <c r="CUZ18" s="42"/>
      <c r="CVY18" s="42"/>
      <c r="CWX18" s="42"/>
      <c r="CXW18" s="42"/>
      <c r="CYV18" s="42"/>
      <c r="CZU18" s="42"/>
      <c r="DAT18" s="42"/>
      <c r="DBS18" s="42"/>
      <c r="DCR18" s="42"/>
      <c r="DDQ18" s="42"/>
      <c r="DEP18" s="42"/>
      <c r="DFO18" s="42"/>
      <c r="DGN18" s="42"/>
      <c r="DHM18" s="42"/>
      <c r="DIL18" s="42"/>
      <c r="DJK18" s="42"/>
      <c r="DKJ18" s="42"/>
      <c r="DLI18" s="42"/>
      <c r="DMH18" s="42"/>
      <c r="DNG18" s="42"/>
      <c r="DOF18" s="42"/>
      <c r="DPE18" s="42"/>
      <c r="DQD18" s="42"/>
      <c r="DRC18" s="42"/>
      <c r="DSB18" s="42"/>
      <c r="DTA18" s="42"/>
      <c r="DTZ18" s="42"/>
      <c r="DUY18" s="42"/>
      <c r="DVX18" s="42"/>
      <c r="DWW18" s="42"/>
      <c r="DXV18" s="42"/>
      <c r="DYU18" s="42"/>
      <c r="DZT18" s="42"/>
      <c r="EAS18" s="42"/>
      <c r="EBR18" s="42"/>
      <c r="ECQ18" s="42"/>
      <c r="EDP18" s="42"/>
      <c r="EEO18" s="42"/>
      <c r="EFN18" s="42"/>
      <c r="EGM18" s="42"/>
      <c r="EHL18" s="42"/>
      <c r="EIK18" s="42"/>
      <c r="EJJ18" s="42"/>
      <c r="EKI18" s="42"/>
      <c r="ELH18" s="42"/>
      <c r="EMG18" s="42"/>
      <c r="ENF18" s="42"/>
      <c r="EOE18" s="42"/>
      <c r="EPD18" s="42"/>
      <c r="EQC18" s="42"/>
      <c r="ERB18" s="42"/>
      <c r="ESA18" s="42"/>
      <c r="ESZ18" s="42"/>
      <c r="ETY18" s="42"/>
      <c r="EUX18" s="42"/>
      <c r="EVW18" s="42"/>
      <c r="EWV18" s="42"/>
      <c r="EXU18" s="42"/>
      <c r="EYT18" s="42"/>
      <c r="EZS18" s="42"/>
      <c r="FAR18" s="42"/>
      <c r="FBQ18" s="42"/>
      <c r="FCP18" s="42"/>
      <c r="FDO18" s="42"/>
      <c r="FEN18" s="42"/>
      <c r="FFM18" s="42"/>
      <c r="FGL18" s="42"/>
      <c r="FHK18" s="42"/>
      <c r="FIJ18" s="42"/>
      <c r="FJI18" s="42"/>
      <c r="FKH18" s="42"/>
      <c r="FLG18" s="42"/>
      <c r="FMF18" s="42"/>
      <c r="FNE18" s="42"/>
      <c r="FOD18" s="42"/>
      <c r="FPC18" s="42"/>
      <c r="FQB18" s="42"/>
      <c r="FRA18" s="42"/>
      <c r="FRZ18" s="42"/>
      <c r="FSY18" s="42"/>
      <c r="FTX18" s="42"/>
      <c r="FUW18" s="42"/>
      <c r="FVV18" s="42"/>
      <c r="FWU18" s="42"/>
      <c r="FXT18" s="42"/>
      <c r="FYS18" s="42"/>
      <c r="FZR18" s="42"/>
      <c r="GAQ18" s="42"/>
      <c r="GBP18" s="42"/>
      <c r="GCO18" s="42"/>
      <c r="GDN18" s="42"/>
      <c r="GEM18" s="42"/>
      <c r="GFL18" s="42"/>
      <c r="GGK18" s="42"/>
      <c r="GHJ18" s="42"/>
      <c r="GII18" s="42"/>
      <c r="GJH18" s="42"/>
      <c r="GKG18" s="42"/>
      <c r="GLF18" s="42"/>
      <c r="GME18" s="42"/>
      <c r="GND18" s="42"/>
      <c r="GOC18" s="42"/>
      <c r="GPB18" s="42"/>
      <c r="GQA18" s="42"/>
      <c r="GQZ18" s="42"/>
      <c r="GRY18" s="42"/>
      <c r="GSX18" s="42"/>
      <c r="GTW18" s="42"/>
      <c r="GUV18" s="42"/>
      <c r="GVU18" s="42"/>
      <c r="GWT18" s="42"/>
      <c r="GXS18" s="42"/>
      <c r="GYR18" s="42"/>
      <c r="GZQ18" s="42"/>
      <c r="HAP18" s="42"/>
      <c r="HBO18" s="42"/>
      <c r="HCN18" s="42"/>
      <c r="HDM18" s="42"/>
      <c r="HEL18" s="42"/>
      <c r="HFK18" s="42"/>
      <c r="HGJ18" s="42"/>
      <c r="HHI18" s="42"/>
      <c r="HIH18" s="42"/>
      <c r="HJG18" s="42"/>
      <c r="HKF18" s="42"/>
      <c r="HLE18" s="42"/>
      <c r="HMD18" s="42"/>
      <c r="HNC18" s="42"/>
      <c r="HOB18" s="42"/>
      <c r="HPA18" s="42"/>
      <c r="HPZ18" s="42"/>
      <c r="HQY18" s="42"/>
      <c r="HRX18" s="42"/>
      <c r="HSW18" s="42"/>
      <c r="HTV18" s="42"/>
      <c r="HUU18" s="42"/>
      <c r="HVT18" s="42"/>
      <c r="HWS18" s="42"/>
      <c r="HXR18" s="42"/>
      <c r="HYQ18" s="42"/>
      <c r="HZP18" s="42"/>
      <c r="IAO18" s="42"/>
      <c r="IBN18" s="42"/>
      <c r="ICM18" s="42"/>
      <c r="IDL18" s="42"/>
      <c r="IEK18" s="42"/>
      <c r="IFJ18" s="42"/>
      <c r="IGI18" s="42"/>
      <c r="IHH18" s="42"/>
      <c r="IIG18" s="42"/>
      <c r="IJF18" s="42"/>
      <c r="IKE18" s="42"/>
      <c r="ILD18" s="42"/>
      <c r="IMC18" s="42"/>
      <c r="INB18" s="42"/>
      <c r="IOA18" s="42"/>
      <c r="IOZ18" s="42"/>
      <c r="IPY18" s="42"/>
      <c r="IQX18" s="42"/>
      <c r="IRW18" s="42"/>
      <c r="ISV18" s="42"/>
      <c r="ITU18" s="42"/>
      <c r="IUT18" s="42"/>
      <c r="IVS18" s="42"/>
      <c r="IWR18" s="42"/>
      <c r="IXQ18" s="42"/>
      <c r="IYP18" s="42"/>
      <c r="IZO18" s="42"/>
      <c r="JAN18" s="42"/>
      <c r="JBM18" s="42"/>
      <c r="JCL18" s="42"/>
      <c r="JDK18" s="42"/>
      <c r="JEJ18" s="42"/>
      <c r="JFI18" s="42"/>
      <c r="JGH18" s="42"/>
      <c r="JHG18" s="42"/>
      <c r="JIF18" s="42"/>
      <c r="JJE18" s="42"/>
      <c r="JKD18" s="42"/>
      <c r="JLC18" s="42"/>
      <c r="JMB18" s="42"/>
      <c r="JNA18" s="42"/>
      <c r="JNZ18" s="42"/>
      <c r="JOY18" s="42"/>
      <c r="JPX18" s="42"/>
      <c r="JQW18" s="42"/>
      <c r="JRV18" s="42"/>
      <c r="JSU18" s="42"/>
      <c r="JTT18" s="42"/>
      <c r="JUS18" s="42"/>
      <c r="JVR18" s="42"/>
      <c r="JWQ18" s="42"/>
      <c r="JXP18" s="42"/>
      <c r="JYO18" s="42"/>
      <c r="JZN18" s="42"/>
      <c r="KAM18" s="42"/>
      <c r="KBL18" s="42"/>
      <c r="KCK18" s="42"/>
      <c r="KDJ18" s="42"/>
      <c r="KEI18" s="42"/>
      <c r="KFH18" s="42"/>
      <c r="KGG18" s="42"/>
      <c r="KHF18" s="42"/>
      <c r="KIE18" s="42"/>
      <c r="KJD18" s="42"/>
      <c r="KKC18" s="42"/>
      <c r="KLB18" s="42"/>
      <c r="KMA18" s="42"/>
      <c r="KMZ18" s="42"/>
      <c r="KNY18" s="42"/>
      <c r="KOX18" s="42"/>
      <c r="KPW18" s="42"/>
      <c r="KQV18" s="42"/>
      <c r="KRU18" s="42"/>
      <c r="KST18" s="42"/>
      <c r="KTS18" s="42"/>
      <c r="KUR18" s="42"/>
      <c r="KVQ18" s="42"/>
      <c r="KWP18" s="42"/>
      <c r="KXO18" s="42"/>
      <c r="KYN18" s="42"/>
      <c r="KZM18" s="42"/>
      <c r="LAL18" s="42"/>
      <c r="LBK18" s="42"/>
      <c r="LCJ18" s="42"/>
      <c r="LDI18" s="42"/>
      <c r="LEH18" s="42"/>
      <c r="LFG18" s="42"/>
      <c r="LGF18" s="42"/>
      <c r="LHE18" s="42"/>
      <c r="LID18" s="42"/>
      <c r="LJC18" s="42"/>
      <c r="LKB18" s="42"/>
      <c r="LLA18" s="42"/>
      <c r="LLZ18" s="42"/>
      <c r="LMY18" s="42"/>
      <c r="LNX18" s="42"/>
      <c r="LOW18" s="42"/>
      <c r="LPV18" s="42"/>
      <c r="LQU18" s="42"/>
      <c r="LRT18" s="42"/>
      <c r="LSS18" s="42"/>
      <c r="LTR18" s="42"/>
      <c r="LUQ18" s="42"/>
      <c r="LVP18" s="42"/>
      <c r="LWO18" s="42"/>
      <c r="LXN18" s="42"/>
      <c r="LYM18" s="42"/>
      <c r="LZL18" s="42"/>
      <c r="MAK18" s="42"/>
      <c r="MBJ18" s="42"/>
      <c r="MCI18" s="42"/>
      <c r="MDH18" s="42"/>
      <c r="MEG18" s="42"/>
      <c r="MFF18" s="42"/>
      <c r="MGE18" s="42"/>
      <c r="MHD18" s="42"/>
      <c r="MIC18" s="42"/>
      <c r="MJB18" s="42"/>
      <c r="MKA18" s="42"/>
      <c r="MKZ18" s="42"/>
      <c r="MLY18" s="42"/>
      <c r="MMX18" s="42"/>
      <c r="MNW18" s="42"/>
      <c r="MOV18" s="42"/>
      <c r="MPU18" s="42"/>
      <c r="MQT18" s="42"/>
      <c r="MRS18" s="42"/>
      <c r="MSR18" s="42"/>
      <c r="MTQ18" s="42"/>
      <c r="MUP18" s="42"/>
      <c r="MVO18" s="42"/>
      <c r="MWN18" s="42"/>
      <c r="MXM18" s="42"/>
      <c r="MYL18" s="42"/>
      <c r="MZK18" s="42"/>
      <c r="NAJ18" s="42"/>
      <c r="NBI18" s="42"/>
      <c r="NCH18" s="42"/>
      <c r="NDG18" s="42"/>
      <c r="NEF18" s="42"/>
      <c r="NFE18" s="42"/>
      <c r="NGD18" s="42"/>
      <c r="NHC18" s="42"/>
      <c r="NIB18" s="42"/>
      <c r="NJA18" s="42"/>
      <c r="NJZ18" s="42"/>
      <c r="NKY18" s="42"/>
      <c r="NLX18" s="42"/>
      <c r="NMW18" s="42"/>
      <c r="NNV18" s="42"/>
      <c r="NOU18" s="42"/>
      <c r="NPT18" s="42"/>
      <c r="NQS18" s="42"/>
      <c r="NRR18" s="42"/>
      <c r="NSQ18" s="42"/>
      <c r="NTP18" s="42"/>
      <c r="NUO18" s="42"/>
      <c r="NVN18" s="42"/>
      <c r="NWM18" s="42"/>
      <c r="NXL18" s="42"/>
      <c r="NYK18" s="42"/>
      <c r="NZJ18" s="42"/>
      <c r="OAI18" s="42"/>
      <c r="OBH18" s="42"/>
      <c r="OCG18" s="42"/>
      <c r="ODF18" s="42"/>
      <c r="OEE18" s="42"/>
      <c r="OFD18" s="42"/>
      <c r="OGC18" s="42"/>
      <c r="OHB18" s="42"/>
      <c r="OIA18" s="42"/>
      <c r="OIZ18" s="42"/>
      <c r="OJY18" s="42"/>
      <c r="OKX18" s="42"/>
      <c r="OLW18" s="42"/>
      <c r="OMV18" s="42"/>
      <c r="ONU18" s="42"/>
      <c r="OOT18" s="42"/>
      <c r="OPS18" s="42"/>
      <c r="OQR18" s="42"/>
      <c r="ORQ18" s="42"/>
      <c r="OSP18" s="42"/>
      <c r="OTO18" s="42"/>
      <c r="OUN18" s="42"/>
      <c r="OVM18" s="42"/>
      <c r="OWL18" s="42"/>
      <c r="OXK18" s="42"/>
      <c r="OYJ18" s="42"/>
      <c r="OZI18" s="42"/>
      <c r="PAH18" s="42"/>
      <c r="PBG18" s="42"/>
      <c r="PCF18" s="42"/>
      <c r="PDE18" s="42"/>
      <c r="PED18" s="42"/>
      <c r="PFC18" s="42"/>
      <c r="PGB18" s="42"/>
      <c r="PHA18" s="42"/>
      <c r="PHZ18" s="42"/>
      <c r="PIY18" s="42"/>
      <c r="PJX18" s="42"/>
      <c r="PKW18" s="42"/>
      <c r="PLV18" s="42"/>
      <c r="PMU18" s="42"/>
      <c r="PNT18" s="42"/>
      <c r="POS18" s="42"/>
      <c r="PPR18" s="42"/>
      <c r="PQQ18" s="42"/>
      <c r="PRP18" s="42"/>
      <c r="PSO18" s="42"/>
      <c r="PTN18" s="42"/>
      <c r="PUM18" s="42"/>
      <c r="PVL18" s="42"/>
      <c r="PWK18" s="42"/>
      <c r="PXJ18" s="42"/>
      <c r="PYI18" s="42"/>
      <c r="PZH18" s="42"/>
      <c r="QAG18" s="42"/>
      <c r="QBF18" s="42"/>
      <c r="QCE18" s="42"/>
      <c r="QDD18" s="42"/>
      <c r="QEC18" s="42"/>
      <c r="QFB18" s="42"/>
      <c r="QGA18" s="42"/>
      <c r="QGZ18" s="42"/>
      <c r="QHY18" s="42"/>
      <c r="QIX18" s="42"/>
      <c r="QJW18" s="42"/>
      <c r="QKV18" s="42"/>
      <c r="QLU18" s="42"/>
      <c r="QMT18" s="42"/>
      <c r="QNS18" s="42"/>
      <c r="QOR18" s="42"/>
      <c r="QPQ18" s="42"/>
      <c r="QQP18" s="42"/>
      <c r="QRO18" s="42"/>
      <c r="QSN18" s="42"/>
      <c r="QTM18" s="42"/>
      <c r="QUL18" s="42"/>
      <c r="QVK18" s="42"/>
      <c r="QWJ18" s="42"/>
      <c r="QXI18" s="42"/>
      <c r="QYH18" s="42"/>
      <c r="QZG18" s="42"/>
      <c r="RAF18" s="42"/>
      <c r="RBE18" s="42"/>
      <c r="RCD18" s="42"/>
      <c r="RDC18" s="42"/>
      <c r="REB18" s="42"/>
      <c r="RFA18" s="42"/>
      <c r="RFZ18" s="42"/>
      <c r="RGY18" s="42"/>
      <c r="RHX18" s="42"/>
      <c r="RIW18" s="42"/>
      <c r="RJV18" s="42"/>
      <c r="RKU18" s="42"/>
      <c r="RLT18" s="42"/>
      <c r="RMS18" s="42"/>
      <c r="RNR18" s="42"/>
      <c r="ROQ18" s="42"/>
      <c r="RPP18" s="42"/>
      <c r="RQO18" s="42"/>
      <c r="RRN18" s="42"/>
      <c r="RSM18" s="42"/>
      <c r="RTL18" s="42"/>
      <c r="RUK18" s="42"/>
      <c r="RVJ18" s="42"/>
      <c r="RWI18" s="42"/>
      <c r="RXH18" s="42"/>
      <c r="RYG18" s="42"/>
      <c r="RZF18" s="42"/>
      <c r="SAE18" s="42"/>
      <c r="SBD18" s="42"/>
      <c r="SCC18" s="42"/>
      <c r="SDB18" s="42"/>
      <c r="SEA18" s="42"/>
      <c r="SEZ18" s="42"/>
      <c r="SFY18" s="42"/>
      <c r="SGX18" s="42"/>
      <c r="SHW18" s="42"/>
      <c r="SIV18" s="42"/>
      <c r="SJU18" s="42"/>
      <c r="SKT18" s="42"/>
      <c r="SLS18" s="42"/>
      <c r="SMR18" s="42"/>
      <c r="SNQ18" s="42"/>
      <c r="SOP18" s="42"/>
      <c r="SPO18" s="42"/>
      <c r="SQN18" s="42"/>
      <c r="SRM18" s="42"/>
      <c r="SSL18" s="42"/>
      <c r="STK18" s="42"/>
      <c r="SUJ18" s="42"/>
      <c r="SVI18" s="42"/>
      <c r="SWH18" s="42"/>
      <c r="SXG18" s="42"/>
      <c r="SYF18" s="42"/>
      <c r="SZE18" s="42"/>
      <c r="TAD18" s="42"/>
      <c r="TBC18" s="42"/>
      <c r="TCB18" s="42"/>
      <c r="TDA18" s="42"/>
      <c r="TDZ18" s="42"/>
      <c r="TEY18" s="42"/>
      <c r="TFX18" s="42"/>
      <c r="TGW18" s="42"/>
      <c r="THV18" s="42"/>
      <c r="TIU18" s="42"/>
      <c r="TJT18" s="42"/>
      <c r="TKS18" s="42"/>
      <c r="TLR18" s="42"/>
      <c r="TMQ18" s="42"/>
      <c r="TNP18" s="42"/>
      <c r="TOO18" s="42"/>
      <c r="TPN18" s="42"/>
      <c r="TQM18" s="42"/>
      <c r="TRL18" s="42"/>
      <c r="TSK18" s="42"/>
      <c r="TTJ18" s="42"/>
      <c r="TUI18" s="42"/>
      <c r="TVH18" s="42"/>
      <c r="TWG18" s="42"/>
      <c r="TXF18" s="42"/>
      <c r="TYE18" s="42"/>
      <c r="TZD18" s="42"/>
      <c r="UAC18" s="42"/>
      <c r="UBB18" s="42"/>
      <c r="UCA18" s="42"/>
      <c r="UCZ18" s="42"/>
      <c r="UDY18" s="42"/>
      <c r="UEX18" s="42"/>
      <c r="UFW18" s="42"/>
      <c r="UGV18" s="42"/>
      <c r="UHU18" s="42"/>
      <c r="UIT18" s="42"/>
      <c r="UJS18" s="42"/>
      <c r="UKR18" s="42"/>
      <c r="ULQ18" s="42"/>
      <c r="UMP18" s="42"/>
      <c r="UNO18" s="42"/>
      <c r="UON18" s="42"/>
      <c r="UPM18" s="42"/>
      <c r="UQL18" s="42"/>
      <c r="URK18" s="42"/>
      <c r="USJ18" s="42"/>
      <c r="UTI18" s="42"/>
      <c r="UUH18" s="42"/>
      <c r="UVG18" s="42"/>
      <c r="UWF18" s="42"/>
      <c r="UXE18" s="42"/>
      <c r="UYD18" s="42"/>
      <c r="UZC18" s="42"/>
      <c r="VAB18" s="42"/>
      <c r="VBA18" s="42"/>
      <c r="VBZ18" s="42"/>
      <c r="VCY18" s="42"/>
      <c r="VDX18" s="42"/>
      <c r="VEW18" s="42"/>
      <c r="VFV18" s="42"/>
      <c r="VGU18" s="42"/>
      <c r="VHT18" s="42"/>
      <c r="VIS18" s="42"/>
      <c r="VJR18" s="42"/>
      <c r="VKQ18" s="42"/>
      <c r="VLP18" s="42"/>
      <c r="VMO18" s="42"/>
      <c r="VNN18" s="42"/>
      <c r="VOM18" s="42"/>
      <c r="VPL18" s="42"/>
      <c r="VQK18" s="42"/>
      <c r="VRJ18" s="42"/>
      <c r="VSI18" s="42"/>
      <c r="VTH18" s="42"/>
      <c r="VUG18" s="42"/>
      <c r="VVF18" s="42"/>
      <c r="VWE18" s="42"/>
      <c r="VXD18" s="42"/>
      <c r="VYC18" s="42"/>
      <c r="VZB18" s="42"/>
      <c r="WAA18" s="42"/>
      <c r="WAZ18" s="42"/>
      <c r="WBY18" s="42"/>
      <c r="WCX18" s="42"/>
      <c r="WDW18" s="42"/>
      <c r="WEV18" s="42"/>
      <c r="WFU18" s="42"/>
      <c r="WGT18" s="42"/>
      <c r="WHS18" s="42"/>
      <c r="WIR18" s="42"/>
      <c r="WJQ18" s="42"/>
      <c r="WKP18" s="42"/>
      <c r="WLO18" s="42"/>
      <c r="WMN18" s="42"/>
      <c r="WNM18" s="42"/>
      <c r="WOL18" s="42"/>
      <c r="WPK18" s="42"/>
      <c r="WQJ18" s="42"/>
      <c r="WRI18" s="42"/>
      <c r="WSH18" s="42"/>
      <c r="WTG18" s="42"/>
      <c r="WUF18" s="42"/>
      <c r="WVE18" s="42"/>
      <c r="WWD18" s="42"/>
      <c r="WXC18" s="42"/>
      <c r="WYB18" s="42"/>
      <c r="WZA18" s="42"/>
      <c r="WZZ18" s="42"/>
      <c r="XAY18" s="42"/>
      <c r="XBX18" s="42"/>
      <c r="XCW18" s="42"/>
      <c r="XDV18" s="42"/>
      <c r="XEU18" s="42"/>
    </row>
    <row r="19" spans="1:1000 1025:2025 2050:3050 3075:4075 4100:5100 5125:6125 6150:7150 7175:8175 8200:9200 9225:10225 10250:11250 11275:12275 12300:13300 13325:14325 14350:15350 15375:16375" ht="13.5" hidden="1">
      <c r="A19" s="135" t="s">
        <v>103</v>
      </c>
      <c r="B19" s="71">
        <v>5.6</v>
      </c>
      <c r="C19" s="135">
        <v>0</v>
      </c>
      <c r="D19" s="135">
        <v>0</v>
      </c>
      <c r="E19" s="135">
        <v>0</v>
      </c>
      <c r="F19" s="135">
        <v>0</v>
      </c>
      <c r="G19" s="135">
        <v>0</v>
      </c>
      <c r="H19" s="135">
        <v>0</v>
      </c>
      <c r="I19" s="135">
        <v>0</v>
      </c>
      <c r="J19" s="135">
        <v>0</v>
      </c>
      <c r="K19" s="135">
        <v>0</v>
      </c>
      <c r="L19" s="135">
        <v>0</v>
      </c>
      <c r="M19" s="135">
        <v>0</v>
      </c>
      <c r="N19" s="135">
        <v>0</v>
      </c>
      <c r="O19" s="135">
        <v>0</v>
      </c>
      <c r="P19" s="135">
        <v>0</v>
      </c>
      <c r="Q19" s="135">
        <v>0</v>
      </c>
      <c r="R19" s="135">
        <v>0</v>
      </c>
      <c r="S19" s="135">
        <v>0</v>
      </c>
      <c r="T19" s="135">
        <v>4</v>
      </c>
      <c r="U19" s="135">
        <v>5.5</v>
      </c>
      <c r="V19" s="135">
        <v>2.5</v>
      </c>
      <c r="W19" s="135">
        <v>5.6</v>
      </c>
      <c r="X19" s="135">
        <v>5.6</v>
      </c>
      <c r="Y19" s="135">
        <v>5.6</v>
      </c>
      <c r="Z19" s="135"/>
      <c r="AA19" s="135"/>
      <c r="AB19" s="135"/>
      <c r="AC19" s="135">
        <f>8</f>
        <v>8</v>
      </c>
      <c r="AD19" s="135"/>
      <c r="AX19" s="42"/>
      <c r="BW19" s="42"/>
      <c r="CV19" s="42"/>
      <c r="DU19" s="42"/>
      <c r="ET19" s="42"/>
      <c r="FS19" s="42"/>
      <c r="GR19" s="42"/>
      <c r="HQ19" s="42"/>
      <c r="IP19" s="42"/>
      <c r="JO19" s="42"/>
      <c r="KN19" s="42"/>
      <c r="LM19" s="42"/>
      <c r="ML19" s="42"/>
      <c r="NK19" s="42"/>
      <c r="OJ19" s="42"/>
      <c r="PI19" s="42"/>
      <c r="QH19" s="42"/>
      <c r="RG19" s="42"/>
      <c r="SF19" s="42"/>
      <c r="TE19" s="42"/>
      <c r="UD19" s="42"/>
      <c r="VC19" s="42"/>
      <c r="WB19" s="42"/>
      <c r="XA19" s="42"/>
      <c r="XZ19" s="42"/>
      <c r="YY19" s="42"/>
      <c r="ZX19" s="42"/>
      <c r="AAW19" s="42"/>
      <c r="ABV19" s="42"/>
      <c r="ACU19" s="42"/>
      <c r="ADT19" s="42"/>
      <c r="AES19" s="42"/>
      <c r="AFR19" s="42"/>
      <c r="AGQ19" s="42"/>
      <c r="AHP19" s="42"/>
      <c r="AIO19" s="42"/>
      <c r="AJN19" s="42"/>
      <c r="AKM19" s="42"/>
      <c r="ALL19" s="42"/>
      <c r="AMK19" s="42"/>
      <c r="ANJ19" s="42"/>
      <c r="AOI19" s="42"/>
      <c r="APH19" s="42"/>
      <c r="AQG19" s="42"/>
      <c r="ARF19" s="42"/>
      <c r="ASE19" s="42"/>
      <c r="ATD19" s="42"/>
      <c r="AUC19" s="42"/>
      <c r="AVB19" s="42"/>
      <c r="AWA19" s="42"/>
      <c r="AWZ19" s="42"/>
      <c r="AXY19" s="42"/>
      <c r="AYX19" s="42"/>
      <c r="AZW19" s="42"/>
      <c r="BAV19" s="42"/>
      <c r="BBU19" s="42"/>
      <c r="BCT19" s="42"/>
      <c r="BDS19" s="42"/>
      <c r="BER19" s="42"/>
      <c r="BFQ19" s="42"/>
      <c r="BGP19" s="42"/>
      <c r="BHO19" s="42"/>
      <c r="BIN19" s="42"/>
      <c r="BJM19" s="42"/>
      <c r="BKL19" s="42"/>
      <c r="BLK19" s="42"/>
      <c r="BMJ19" s="42"/>
      <c r="BNI19" s="42"/>
      <c r="BOH19" s="42"/>
      <c r="BPG19" s="42"/>
      <c r="BQF19" s="42"/>
      <c r="BRE19" s="42"/>
      <c r="BSD19" s="42"/>
      <c r="BTC19" s="42"/>
      <c r="BUB19" s="42"/>
      <c r="BVA19" s="42"/>
      <c r="BVZ19" s="42"/>
      <c r="BWY19" s="42"/>
      <c r="BXX19" s="42"/>
      <c r="BYW19" s="42"/>
      <c r="BZV19" s="42"/>
      <c r="CAU19" s="42"/>
      <c r="CBT19" s="42"/>
      <c r="CCS19" s="42"/>
      <c r="CDR19" s="42"/>
      <c r="CEQ19" s="42"/>
      <c r="CFP19" s="42"/>
      <c r="CGO19" s="42"/>
      <c r="CHN19" s="42"/>
      <c r="CIM19" s="42"/>
      <c r="CJL19" s="42"/>
      <c r="CKK19" s="42"/>
      <c r="CLJ19" s="42"/>
      <c r="CMI19" s="42"/>
      <c r="CNH19" s="42"/>
      <c r="COG19" s="42"/>
      <c r="CPF19" s="42"/>
      <c r="CQE19" s="42"/>
      <c r="CRD19" s="42"/>
      <c r="CSC19" s="42"/>
      <c r="CTB19" s="42"/>
      <c r="CUA19" s="42"/>
      <c r="CUZ19" s="42"/>
      <c r="CVY19" s="42"/>
      <c r="CWX19" s="42"/>
      <c r="CXW19" s="42"/>
      <c r="CYV19" s="42"/>
      <c r="CZU19" s="42"/>
      <c r="DAT19" s="42"/>
      <c r="DBS19" s="42"/>
      <c r="DCR19" s="42"/>
      <c r="DDQ19" s="42"/>
      <c r="DEP19" s="42"/>
      <c r="DFO19" s="42"/>
      <c r="DGN19" s="42"/>
      <c r="DHM19" s="42"/>
      <c r="DIL19" s="42"/>
      <c r="DJK19" s="42"/>
      <c r="DKJ19" s="42"/>
      <c r="DLI19" s="42"/>
      <c r="DMH19" s="42"/>
      <c r="DNG19" s="42"/>
      <c r="DOF19" s="42"/>
      <c r="DPE19" s="42"/>
      <c r="DQD19" s="42"/>
      <c r="DRC19" s="42"/>
      <c r="DSB19" s="42"/>
      <c r="DTA19" s="42"/>
      <c r="DTZ19" s="42"/>
      <c r="DUY19" s="42"/>
      <c r="DVX19" s="42"/>
      <c r="DWW19" s="42"/>
      <c r="DXV19" s="42"/>
      <c r="DYU19" s="42"/>
      <c r="DZT19" s="42"/>
      <c r="EAS19" s="42"/>
      <c r="EBR19" s="42"/>
      <c r="ECQ19" s="42"/>
      <c r="EDP19" s="42"/>
      <c r="EEO19" s="42"/>
      <c r="EFN19" s="42"/>
      <c r="EGM19" s="42"/>
      <c r="EHL19" s="42"/>
      <c r="EIK19" s="42"/>
      <c r="EJJ19" s="42"/>
      <c r="EKI19" s="42"/>
      <c r="ELH19" s="42"/>
      <c r="EMG19" s="42"/>
      <c r="ENF19" s="42"/>
      <c r="EOE19" s="42"/>
      <c r="EPD19" s="42"/>
      <c r="EQC19" s="42"/>
      <c r="ERB19" s="42"/>
      <c r="ESA19" s="42"/>
      <c r="ESZ19" s="42"/>
      <c r="ETY19" s="42"/>
      <c r="EUX19" s="42"/>
      <c r="EVW19" s="42"/>
      <c r="EWV19" s="42"/>
      <c r="EXU19" s="42"/>
      <c r="EYT19" s="42"/>
      <c r="EZS19" s="42"/>
      <c r="FAR19" s="42"/>
      <c r="FBQ19" s="42"/>
      <c r="FCP19" s="42"/>
      <c r="FDO19" s="42"/>
      <c r="FEN19" s="42"/>
      <c r="FFM19" s="42"/>
      <c r="FGL19" s="42"/>
      <c r="FHK19" s="42"/>
      <c r="FIJ19" s="42"/>
      <c r="FJI19" s="42"/>
      <c r="FKH19" s="42"/>
      <c r="FLG19" s="42"/>
      <c r="FMF19" s="42"/>
      <c r="FNE19" s="42"/>
      <c r="FOD19" s="42"/>
      <c r="FPC19" s="42"/>
      <c r="FQB19" s="42"/>
      <c r="FRA19" s="42"/>
      <c r="FRZ19" s="42"/>
      <c r="FSY19" s="42"/>
      <c r="FTX19" s="42"/>
      <c r="FUW19" s="42"/>
      <c r="FVV19" s="42"/>
      <c r="FWU19" s="42"/>
      <c r="FXT19" s="42"/>
      <c r="FYS19" s="42"/>
      <c r="FZR19" s="42"/>
      <c r="GAQ19" s="42"/>
      <c r="GBP19" s="42"/>
      <c r="GCO19" s="42"/>
      <c r="GDN19" s="42"/>
      <c r="GEM19" s="42"/>
      <c r="GFL19" s="42"/>
      <c r="GGK19" s="42"/>
      <c r="GHJ19" s="42"/>
      <c r="GII19" s="42"/>
      <c r="GJH19" s="42"/>
      <c r="GKG19" s="42"/>
      <c r="GLF19" s="42"/>
      <c r="GME19" s="42"/>
      <c r="GND19" s="42"/>
      <c r="GOC19" s="42"/>
      <c r="GPB19" s="42"/>
      <c r="GQA19" s="42"/>
      <c r="GQZ19" s="42"/>
      <c r="GRY19" s="42"/>
      <c r="GSX19" s="42"/>
      <c r="GTW19" s="42"/>
      <c r="GUV19" s="42"/>
      <c r="GVU19" s="42"/>
      <c r="GWT19" s="42"/>
      <c r="GXS19" s="42"/>
      <c r="GYR19" s="42"/>
      <c r="GZQ19" s="42"/>
      <c r="HAP19" s="42"/>
      <c r="HBO19" s="42"/>
      <c r="HCN19" s="42"/>
      <c r="HDM19" s="42"/>
      <c r="HEL19" s="42"/>
      <c r="HFK19" s="42"/>
      <c r="HGJ19" s="42"/>
      <c r="HHI19" s="42"/>
      <c r="HIH19" s="42"/>
      <c r="HJG19" s="42"/>
      <c r="HKF19" s="42"/>
      <c r="HLE19" s="42"/>
      <c r="HMD19" s="42"/>
      <c r="HNC19" s="42"/>
      <c r="HOB19" s="42"/>
      <c r="HPA19" s="42"/>
      <c r="HPZ19" s="42"/>
      <c r="HQY19" s="42"/>
      <c r="HRX19" s="42"/>
      <c r="HSW19" s="42"/>
      <c r="HTV19" s="42"/>
      <c r="HUU19" s="42"/>
      <c r="HVT19" s="42"/>
      <c r="HWS19" s="42"/>
      <c r="HXR19" s="42"/>
      <c r="HYQ19" s="42"/>
      <c r="HZP19" s="42"/>
      <c r="IAO19" s="42"/>
      <c r="IBN19" s="42"/>
      <c r="ICM19" s="42"/>
      <c r="IDL19" s="42"/>
      <c r="IEK19" s="42"/>
      <c r="IFJ19" s="42"/>
      <c r="IGI19" s="42"/>
      <c r="IHH19" s="42"/>
      <c r="IIG19" s="42"/>
      <c r="IJF19" s="42"/>
      <c r="IKE19" s="42"/>
      <c r="ILD19" s="42"/>
      <c r="IMC19" s="42"/>
      <c r="INB19" s="42"/>
      <c r="IOA19" s="42"/>
      <c r="IOZ19" s="42"/>
      <c r="IPY19" s="42"/>
      <c r="IQX19" s="42"/>
      <c r="IRW19" s="42"/>
      <c r="ISV19" s="42"/>
      <c r="ITU19" s="42"/>
      <c r="IUT19" s="42"/>
      <c r="IVS19" s="42"/>
      <c r="IWR19" s="42"/>
      <c r="IXQ19" s="42"/>
      <c r="IYP19" s="42"/>
      <c r="IZO19" s="42"/>
      <c r="JAN19" s="42"/>
      <c r="JBM19" s="42"/>
      <c r="JCL19" s="42"/>
      <c r="JDK19" s="42"/>
      <c r="JEJ19" s="42"/>
      <c r="JFI19" s="42"/>
      <c r="JGH19" s="42"/>
      <c r="JHG19" s="42"/>
      <c r="JIF19" s="42"/>
      <c r="JJE19" s="42"/>
      <c r="JKD19" s="42"/>
      <c r="JLC19" s="42"/>
      <c r="JMB19" s="42"/>
      <c r="JNA19" s="42"/>
      <c r="JNZ19" s="42"/>
      <c r="JOY19" s="42"/>
      <c r="JPX19" s="42"/>
      <c r="JQW19" s="42"/>
      <c r="JRV19" s="42"/>
      <c r="JSU19" s="42"/>
      <c r="JTT19" s="42"/>
      <c r="JUS19" s="42"/>
      <c r="JVR19" s="42"/>
      <c r="JWQ19" s="42"/>
      <c r="JXP19" s="42"/>
      <c r="JYO19" s="42"/>
      <c r="JZN19" s="42"/>
      <c r="KAM19" s="42"/>
      <c r="KBL19" s="42"/>
      <c r="KCK19" s="42"/>
      <c r="KDJ19" s="42"/>
      <c r="KEI19" s="42"/>
      <c r="KFH19" s="42"/>
      <c r="KGG19" s="42"/>
      <c r="KHF19" s="42"/>
      <c r="KIE19" s="42"/>
      <c r="KJD19" s="42"/>
      <c r="KKC19" s="42"/>
      <c r="KLB19" s="42"/>
      <c r="KMA19" s="42"/>
      <c r="KMZ19" s="42"/>
      <c r="KNY19" s="42"/>
      <c r="KOX19" s="42"/>
      <c r="KPW19" s="42"/>
      <c r="KQV19" s="42"/>
      <c r="KRU19" s="42"/>
      <c r="KST19" s="42"/>
      <c r="KTS19" s="42"/>
      <c r="KUR19" s="42"/>
      <c r="KVQ19" s="42"/>
      <c r="KWP19" s="42"/>
      <c r="KXO19" s="42"/>
      <c r="KYN19" s="42"/>
      <c r="KZM19" s="42"/>
      <c r="LAL19" s="42"/>
      <c r="LBK19" s="42"/>
      <c r="LCJ19" s="42"/>
      <c r="LDI19" s="42"/>
      <c r="LEH19" s="42"/>
      <c r="LFG19" s="42"/>
      <c r="LGF19" s="42"/>
      <c r="LHE19" s="42"/>
      <c r="LID19" s="42"/>
      <c r="LJC19" s="42"/>
      <c r="LKB19" s="42"/>
      <c r="LLA19" s="42"/>
      <c r="LLZ19" s="42"/>
      <c r="LMY19" s="42"/>
      <c r="LNX19" s="42"/>
      <c r="LOW19" s="42"/>
      <c r="LPV19" s="42"/>
      <c r="LQU19" s="42"/>
      <c r="LRT19" s="42"/>
      <c r="LSS19" s="42"/>
      <c r="LTR19" s="42"/>
      <c r="LUQ19" s="42"/>
      <c r="LVP19" s="42"/>
      <c r="LWO19" s="42"/>
      <c r="LXN19" s="42"/>
      <c r="LYM19" s="42"/>
      <c r="LZL19" s="42"/>
      <c r="MAK19" s="42"/>
      <c r="MBJ19" s="42"/>
      <c r="MCI19" s="42"/>
      <c r="MDH19" s="42"/>
      <c r="MEG19" s="42"/>
      <c r="MFF19" s="42"/>
      <c r="MGE19" s="42"/>
      <c r="MHD19" s="42"/>
      <c r="MIC19" s="42"/>
      <c r="MJB19" s="42"/>
      <c r="MKA19" s="42"/>
      <c r="MKZ19" s="42"/>
      <c r="MLY19" s="42"/>
      <c r="MMX19" s="42"/>
      <c r="MNW19" s="42"/>
      <c r="MOV19" s="42"/>
      <c r="MPU19" s="42"/>
      <c r="MQT19" s="42"/>
      <c r="MRS19" s="42"/>
      <c r="MSR19" s="42"/>
      <c r="MTQ19" s="42"/>
      <c r="MUP19" s="42"/>
      <c r="MVO19" s="42"/>
      <c r="MWN19" s="42"/>
      <c r="MXM19" s="42"/>
      <c r="MYL19" s="42"/>
      <c r="MZK19" s="42"/>
      <c r="NAJ19" s="42"/>
      <c r="NBI19" s="42"/>
      <c r="NCH19" s="42"/>
      <c r="NDG19" s="42"/>
      <c r="NEF19" s="42"/>
      <c r="NFE19" s="42"/>
      <c r="NGD19" s="42"/>
      <c r="NHC19" s="42"/>
      <c r="NIB19" s="42"/>
      <c r="NJA19" s="42"/>
      <c r="NJZ19" s="42"/>
      <c r="NKY19" s="42"/>
      <c r="NLX19" s="42"/>
      <c r="NMW19" s="42"/>
      <c r="NNV19" s="42"/>
      <c r="NOU19" s="42"/>
      <c r="NPT19" s="42"/>
      <c r="NQS19" s="42"/>
      <c r="NRR19" s="42"/>
      <c r="NSQ19" s="42"/>
      <c r="NTP19" s="42"/>
      <c r="NUO19" s="42"/>
      <c r="NVN19" s="42"/>
      <c r="NWM19" s="42"/>
      <c r="NXL19" s="42"/>
      <c r="NYK19" s="42"/>
      <c r="NZJ19" s="42"/>
      <c r="OAI19" s="42"/>
      <c r="OBH19" s="42"/>
      <c r="OCG19" s="42"/>
      <c r="ODF19" s="42"/>
      <c r="OEE19" s="42"/>
      <c r="OFD19" s="42"/>
      <c r="OGC19" s="42"/>
      <c r="OHB19" s="42"/>
      <c r="OIA19" s="42"/>
      <c r="OIZ19" s="42"/>
      <c r="OJY19" s="42"/>
      <c r="OKX19" s="42"/>
      <c r="OLW19" s="42"/>
      <c r="OMV19" s="42"/>
      <c r="ONU19" s="42"/>
      <c r="OOT19" s="42"/>
      <c r="OPS19" s="42"/>
      <c r="OQR19" s="42"/>
      <c r="ORQ19" s="42"/>
      <c r="OSP19" s="42"/>
      <c r="OTO19" s="42"/>
      <c r="OUN19" s="42"/>
      <c r="OVM19" s="42"/>
      <c r="OWL19" s="42"/>
      <c r="OXK19" s="42"/>
      <c r="OYJ19" s="42"/>
      <c r="OZI19" s="42"/>
      <c r="PAH19" s="42"/>
      <c r="PBG19" s="42"/>
      <c r="PCF19" s="42"/>
      <c r="PDE19" s="42"/>
      <c r="PED19" s="42"/>
      <c r="PFC19" s="42"/>
      <c r="PGB19" s="42"/>
      <c r="PHA19" s="42"/>
      <c r="PHZ19" s="42"/>
      <c r="PIY19" s="42"/>
      <c r="PJX19" s="42"/>
      <c r="PKW19" s="42"/>
      <c r="PLV19" s="42"/>
      <c r="PMU19" s="42"/>
      <c r="PNT19" s="42"/>
      <c r="POS19" s="42"/>
      <c r="PPR19" s="42"/>
      <c r="PQQ19" s="42"/>
      <c r="PRP19" s="42"/>
      <c r="PSO19" s="42"/>
      <c r="PTN19" s="42"/>
      <c r="PUM19" s="42"/>
      <c r="PVL19" s="42"/>
      <c r="PWK19" s="42"/>
      <c r="PXJ19" s="42"/>
      <c r="PYI19" s="42"/>
      <c r="PZH19" s="42"/>
      <c r="QAG19" s="42"/>
      <c r="QBF19" s="42"/>
      <c r="QCE19" s="42"/>
      <c r="QDD19" s="42"/>
      <c r="QEC19" s="42"/>
      <c r="QFB19" s="42"/>
      <c r="QGA19" s="42"/>
      <c r="QGZ19" s="42"/>
      <c r="QHY19" s="42"/>
      <c r="QIX19" s="42"/>
      <c r="QJW19" s="42"/>
      <c r="QKV19" s="42"/>
      <c r="QLU19" s="42"/>
      <c r="QMT19" s="42"/>
      <c r="QNS19" s="42"/>
      <c r="QOR19" s="42"/>
      <c r="QPQ19" s="42"/>
      <c r="QQP19" s="42"/>
      <c r="QRO19" s="42"/>
      <c r="QSN19" s="42"/>
      <c r="QTM19" s="42"/>
      <c r="QUL19" s="42"/>
      <c r="QVK19" s="42"/>
      <c r="QWJ19" s="42"/>
      <c r="QXI19" s="42"/>
      <c r="QYH19" s="42"/>
      <c r="QZG19" s="42"/>
      <c r="RAF19" s="42"/>
      <c r="RBE19" s="42"/>
      <c r="RCD19" s="42"/>
      <c r="RDC19" s="42"/>
      <c r="REB19" s="42"/>
      <c r="RFA19" s="42"/>
      <c r="RFZ19" s="42"/>
      <c r="RGY19" s="42"/>
      <c r="RHX19" s="42"/>
      <c r="RIW19" s="42"/>
      <c r="RJV19" s="42"/>
      <c r="RKU19" s="42"/>
      <c r="RLT19" s="42"/>
      <c r="RMS19" s="42"/>
      <c r="RNR19" s="42"/>
      <c r="ROQ19" s="42"/>
      <c r="RPP19" s="42"/>
      <c r="RQO19" s="42"/>
      <c r="RRN19" s="42"/>
      <c r="RSM19" s="42"/>
      <c r="RTL19" s="42"/>
      <c r="RUK19" s="42"/>
      <c r="RVJ19" s="42"/>
      <c r="RWI19" s="42"/>
      <c r="RXH19" s="42"/>
      <c r="RYG19" s="42"/>
      <c r="RZF19" s="42"/>
      <c r="SAE19" s="42"/>
      <c r="SBD19" s="42"/>
      <c r="SCC19" s="42"/>
      <c r="SDB19" s="42"/>
      <c r="SEA19" s="42"/>
      <c r="SEZ19" s="42"/>
      <c r="SFY19" s="42"/>
      <c r="SGX19" s="42"/>
      <c r="SHW19" s="42"/>
      <c r="SIV19" s="42"/>
      <c r="SJU19" s="42"/>
      <c r="SKT19" s="42"/>
      <c r="SLS19" s="42"/>
      <c r="SMR19" s="42"/>
      <c r="SNQ19" s="42"/>
      <c r="SOP19" s="42"/>
      <c r="SPO19" s="42"/>
      <c r="SQN19" s="42"/>
      <c r="SRM19" s="42"/>
      <c r="SSL19" s="42"/>
      <c r="STK19" s="42"/>
      <c r="SUJ19" s="42"/>
      <c r="SVI19" s="42"/>
      <c r="SWH19" s="42"/>
      <c r="SXG19" s="42"/>
      <c r="SYF19" s="42"/>
      <c r="SZE19" s="42"/>
      <c r="TAD19" s="42"/>
      <c r="TBC19" s="42"/>
      <c r="TCB19" s="42"/>
      <c r="TDA19" s="42"/>
      <c r="TDZ19" s="42"/>
      <c r="TEY19" s="42"/>
      <c r="TFX19" s="42"/>
      <c r="TGW19" s="42"/>
      <c r="THV19" s="42"/>
      <c r="TIU19" s="42"/>
      <c r="TJT19" s="42"/>
      <c r="TKS19" s="42"/>
      <c r="TLR19" s="42"/>
      <c r="TMQ19" s="42"/>
      <c r="TNP19" s="42"/>
      <c r="TOO19" s="42"/>
      <c r="TPN19" s="42"/>
      <c r="TQM19" s="42"/>
      <c r="TRL19" s="42"/>
      <c r="TSK19" s="42"/>
      <c r="TTJ19" s="42"/>
      <c r="TUI19" s="42"/>
      <c r="TVH19" s="42"/>
      <c r="TWG19" s="42"/>
      <c r="TXF19" s="42"/>
      <c r="TYE19" s="42"/>
      <c r="TZD19" s="42"/>
      <c r="UAC19" s="42"/>
      <c r="UBB19" s="42"/>
      <c r="UCA19" s="42"/>
      <c r="UCZ19" s="42"/>
      <c r="UDY19" s="42"/>
      <c r="UEX19" s="42"/>
      <c r="UFW19" s="42"/>
      <c r="UGV19" s="42"/>
      <c r="UHU19" s="42"/>
      <c r="UIT19" s="42"/>
      <c r="UJS19" s="42"/>
      <c r="UKR19" s="42"/>
      <c r="ULQ19" s="42"/>
      <c r="UMP19" s="42"/>
      <c r="UNO19" s="42"/>
      <c r="UON19" s="42"/>
      <c r="UPM19" s="42"/>
      <c r="UQL19" s="42"/>
      <c r="URK19" s="42"/>
      <c r="USJ19" s="42"/>
      <c r="UTI19" s="42"/>
      <c r="UUH19" s="42"/>
      <c r="UVG19" s="42"/>
      <c r="UWF19" s="42"/>
      <c r="UXE19" s="42"/>
      <c r="UYD19" s="42"/>
      <c r="UZC19" s="42"/>
      <c r="VAB19" s="42"/>
      <c r="VBA19" s="42"/>
      <c r="VBZ19" s="42"/>
      <c r="VCY19" s="42"/>
      <c r="VDX19" s="42"/>
      <c r="VEW19" s="42"/>
      <c r="VFV19" s="42"/>
      <c r="VGU19" s="42"/>
      <c r="VHT19" s="42"/>
      <c r="VIS19" s="42"/>
      <c r="VJR19" s="42"/>
      <c r="VKQ19" s="42"/>
      <c r="VLP19" s="42"/>
      <c r="VMO19" s="42"/>
      <c r="VNN19" s="42"/>
      <c r="VOM19" s="42"/>
      <c r="VPL19" s="42"/>
      <c r="VQK19" s="42"/>
      <c r="VRJ19" s="42"/>
      <c r="VSI19" s="42"/>
      <c r="VTH19" s="42"/>
      <c r="VUG19" s="42"/>
      <c r="VVF19" s="42"/>
      <c r="VWE19" s="42"/>
      <c r="VXD19" s="42"/>
      <c r="VYC19" s="42"/>
      <c r="VZB19" s="42"/>
      <c r="WAA19" s="42"/>
      <c r="WAZ19" s="42"/>
      <c r="WBY19" s="42"/>
      <c r="WCX19" s="42"/>
      <c r="WDW19" s="42"/>
      <c r="WEV19" s="42"/>
      <c r="WFU19" s="42"/>
      <c r="WGT19" s="42"/>
      <c r="WHS19" s="42"/>
      <c r="WIR19" s="42"/>
      <c r="WJQ19" s="42"/>
      <c r="WKP19" s="42"/>
      <c r="WLO19" s="42"/>
      <c r="WMN19" s="42"/>
      <c r="WNM19" s="42"/>
      <c r="WOL19" s="42"/>
      <c r="WPK19" s="42"/>
      <c r="WQJ19" s="42"/>
      <c r="WRI19" s="42"/>
      <c r="WSH19" s="42"/>
      <c r="WTG19" s="42"/>
      <c r="WUF19" s="42"/>
      <c r="WVE19" s="42"/>
      <c r="WWD19" s="42"/>
      <c r="WXC19" s="42"/>
      <c r="WYB19" s="42"/>
      <c r="WZA19" s="42"/>
      <c r="WZZ19" s="42"/>
      <c r="XAY19" s="42"/>
      <c r="XBX19" s="42"/>
      <c r="XCW19" s="42"/>
      <c r="XDV19" s="42"/>
      <c r="XEU19" s="42"/>
    </row>
    <row r="20" spans="1:1000 1025:2025 2050:3050 3075:4075 4100:5100 5125:6125 6150:7150 7175:8175 8200:9200 9225:10225 10250:11250 11275:12275 12300:13300 13325:14325 14350:15350 15375:16375" ht="13.5" hidden="1">
      <c r="A20" s="135" t="s">
        <v>104</v>
      </c>
      <c r="B20" s="71">
        <v>3.8</v>
      </c>
      <c r="C20" s="135">
        <v>0</v>
      </c>
      <c r="D20" s="135">
        <v>0</v>
      </c>
      <c r="E20" s="135">
        <v>0</v>
      </c>
      <c r="F20" s="135">
        <v>0</v>
      </c>
      <c r="G20" s="135">
        <v>0</v>
      </c>
      <c r="H20" s="135">
        <v>0</v>
      </c>
      <c r="I20" s="135">
        <v>0</v>
      </c>
      <c r="J20" s="135">
        <v>0</v>
      </c>
      <c r="K20" s="135">
        <v>0</v>
      </c>
      <c r="L20" s="135">
        <v>0</v>
      </c>
      <c r="M20" s="135">
        <v>0</v>
      </c>
      <c r="N20" s="135">
        <v>0</v>
      </c>
      <c r="O20" s="135">
        <v>0</v>
      </c>
      <c r="P20" s="135">
        <v>0</v>
      </c>
      <c r="Q20" s="135">
        <v>0</v>
      </c>
      <c r="R20" s="135">
        <v>0</v>
      </c>
      <c r="S20" s="135">
        <v>0</v>
      </c>
      <c r="T20" s="71">
        <v>4</v>
      </c>
      <c r="U20" s="71">
        <v>5.5</v>
      </c>
      <c r="V20" s="71">
        <v>2.5</v>
      </c>
      <c r="W20" s="71"/>
      <c r="X20" s="71">
        <v>3.8</v>
      </c>
      <c r="Y20" s="71"/>
      <c r="Z20" s="135">
        <v>2.5</v>
      </c>
      <c r="AA20" s="135">
        <v>4</v>
      </c>
      <c r="AB20" s="135">
        <v>5.5</v>
      </c>
      <c r="AC20" s="135"/>
      <c r="AD20" s="135"/>
      <c r="AX20" s="42"/>
      <c r="BW20" s="42"/>
      <c r="CV20" s="42"/>
      <c r="DU20" s="42"/>
      <c r="ET20" s="42"/>
      <c r="FS20" s="42"/>
      <c r="GR20" s="42"/>
      <c r="HQ20" s="42"/>
      <c r="IP20" s="42"/>
      <c r="JO20" s="42"/>
      <c r="KN20" s="42"/>
      <c r="LM20" s="42"/>
      <c r="ML20" s="42"/>
      <c r="NK20" s="42"/>
      <c r="OJ20" s="42"/>
      <c r="PI20" s="42"/>
      <c r="QH20" s="42"/>
      <c r="RG20" s="42"/>
      <c r="SF20" s="42"/>
      <c r="TE20" s="42"/>
      <c r="UD20" s="42"/>
      <c r="VC20" s="42"/>
      <c r="WB20" s="42"/>
      <c r="XA20" s="42"/>
      <c r="XZ20" s="42"/>
      <c r="YY20" s="42"/>
      <c r="ZX20" s="42"/>
      <c r="AAW20" s="42"/>
      <c r="ABV20" s="42"/>
      <c r="ACU20" s="42"/>
      <c r="ADT20" s="42"/>
      <c r="AES20" s="42"/>
      <c r="AFR20" s="42"/>
      <c r="AGQ20" s="42"/>
      <c r="AHP20" s="42"/>
      <c r="AIO20" s="42"/>
      <c r="AJN20" s="42"/>
      <c r="AKM20" s="42"/>
      <c r="ALL20" s="42"/>
      <c r="AMK20" s="42"/>
      <c r="ANJ20" s="42"/>
      <c r="AOI20" s="42"/>
      <c r="APH20" s="42"/>
      <c r="AQG20" s="42"/>
      <c r="ARF20" s="42"/>
      <c r="ASE20" s="42"/>
      <c r="ATD20" s="42"/>
      <c r="AUC20" s="42"/>
      <c r="AVB20" s="42"/>
      <c r="AWA20" s="42"/>
      <c r="AWZ20" s="42"/>
      <c r="AXY20" s="42"/>
      <c r="AYX20" s="42"/>
      <c r="AZW20" s="42"/>
      <c r="BAV20" s="42"/>
      <c r="BBU20" s="42"/>
      <c r="BCT20" s="42"/>
      <c r="BDS20" s="42"/>
      <c r="BER20" s="42"/>
      <c r="BFQ20" s="42"/>
      <c r="BGP20" s="42"/>
      <c r="BHO20" s="42"/>
      <c r="BIN20" s="42"/>
      <c r="BJM20" s="42"/>
      <c r="BKL20" s="42"/>
      <c r="BLK20" s="42"/>
      <c r="BMJ20" s="42"/>
      <c r="BNI20" s="42"/>
      <c r="BOH20" s="42"/>
      <c r="BPG20" s="42"/>
      <c r="BQF20" s="42"/>
      <c r="BRE20" s="42"/>
      <c r="BSD20" s="42"/>
      <c r="BTC20" s="42"/>
      <c r="BUB20" s="42"/>
      <c r="BVA20" s="42"/>
      <c r="BVZ20" s="42"/>
      <c r="BWY20" s="42"/>
      <c r="BXX20" s="42"/>
      <c r="BYW20" s="42"/>
      <c r="BZV20" s="42"/>
      <c r="CAU20" s="42"/>
      <c r="CBT20" s="42"/>
      <c r="CCS20" s="42"/>
      <c r="CDR20" s="42"/>
      <c r="CEQ20" s="42"/>
      <c r="CFP20" s="42"/>
      <c r="CGO20" s="42"/>
      <c r="CHN20" s="42"/>
      <c r="CIM20" s="42"/>
      <c r="CJL20" s="42"/>
      <c r="CKK20" s="42"/>
      <c r="CLJ20" s="42"/>
      <c r="CMI20" s="42"/>
      <c r="CNH20" s="42"/>
      <c r="COG20" s="42"/>
      <c r="CPF20" s="42"/>
      <c r="CQE20" s="42"/>
      <c r="CRD20" s="42"/>
      <c r="CSC20" s="42"/>
      <c r="CTB20" s="42"/>
      <c r="CUA20" s="42"/>
      <c r="CUZ20" s="42"/>
      <c r="CVY20" s="42"/>
      <c r="CWX20" s="42"/>
      <c r="CXW20" s="42"/>
      <c r="CYV20" s="42"/>
      <c r="CZU20" s="42"/>
      <c r="DAT20" s="42"/>
      <c r="DBS20" s="42"/>
      <c r="DCR20" s="42"/>
      <c r="DDQ20" s="42"/>
      <c r="DEP20" s="42"/>
      <c r="DFO20" s="42"/>
      <c r="DGN20" s="42"/>
      <c r="DHM20" s="42"/>
      <c r="DIL20" s="42"/>
      <c r="DJK20" s="42"/>
      <c r="DKJ20" s="42"/>
      <c r="DLI20" s="42"/>
      <c r="DMH20" s="42"/>
      <c r="DNG20" s="42"/>
      <c r="DOF20" s="42"/>
      <c r="DPE20" s="42"/>
      <c r="DQD20" s="42"/>
      <c r="DRC20" s="42"/>
      <c r="DSB20" s="42"/>
      <c r="DTA20" s="42"/>
      <c r="DTZ20" s="42"/>
      <c r="DUY20" s="42"/>
      <c r="DVX20" s="42"/>
      <c r="DWW20" s="42"/>
      <c r="DXV20" s="42"/>
      <c r="DYU20" s="42"/>
      <c r="DZT20" s="42"/>
      <c r="EAS20" s="42"/>
      <c r="EBR20" s="42"/>
      <c r="ECQ20" s="42"/>
      <c r="EDP20" s="42"/>
      <c r="EEO20" s="42"/>
      <c r="EFN20" s="42"/>
      <c r="EGM20" s="42"/>
      <c r="EHL20" s="42"/>
      <c r="EIK20" s="42"/>
      <c r="EJJ20" s="42"/>
      <c r="EKI20" s="42"/>
      <c r="ELH20" s="42"/>
      <c r="EMG20" s="42"/>
      <c r="ENF20" s="42"/>
      <c r="EOE20" s="42"/>
      <c r="EPD20" s="42"/>
      <c r="EQC20" s="42"/>
      <c r="ERB20" s="42"/>
      <c r="ESA20" s="42"/>
      <c r="ESZ20" s="42"/>
      <c r="ETY20" s="42"/>
      <c r="EUX20" s="42"/>
      <c r="EVW20" s="42"/>
      <c r="EWV20" s="42"/>
      <c r="EXU20" s="42"/>
      <c r="EYT20" s="42"/>
      <c r="EZS20" s="42"/>
      <c r="FAR20" s="42"/>
      <c r="FBQ20" s="42"/>
      <c r="FCP20" s="42"/>
      <c r="FDO20" s="42"/>
      <c r="FEN20" s="42"/>
      <c r="FFM20" s="42"/>
      <c r="FGL20" s="42"/>
      <c r="FHK20" s="42"/>
      <c r="FIJ20" s="42"/>
      <c r="FJI20" s="42"/>
      <c r="FKH20" s="42"/>
      <c r="FLG20" s="42"/>
      <c r="FMF20" s="42"/>
      <c r="FNE20" s="42"/>
      <c r="FOD20" s="42"/>
      <c r="FPC20" s="42"/>
      <c r="FQB20" s="42"/>
      <c r="FRA20" s="42"/>
      <c r="FRZ20" s="42"/>
      <c r="FSY20" s="42"/>
      <c r="FTX20" s="42"/>
      <c r="FUW20" s="42"/>
      <c r="FVV20" s="42"/>
      <c r="FWU20" s="42"/>
      <c r="FXT20" s="42"/>
      <c r="FYS20" s="42"/>
      <c r="FZR20" s="42"/>
      <c r="GAQ20" s="42"/>
      <c r="GBP20" s="42"/>
      <c r="GCO20" s="42"/>
      <c r="GDN20" s="42"/>
      <c r="GEM20" s="42"/>
      <c r="GFL20" s="42"/>
      <c r="GGK20" s="42"/>
      <c r="GHJ20" s="42"/>
      <c r="GII20" s="42"/>
      <c r="GJH20" s="42"/>
      <c r="GKG20" s="42"/>
      <c r="GLF20" s="42"/>
      <c r="GME20" s="42"/>
      <c r="GND20" s="42"/>
      <c r="GOC20" s="42"/>
      <c r="GPB20" s="42"/>
      <c r="GQA20" s="42"/>
      <c r="GQZ20" s="42"/>
      <c r="GRY20" s="42"/>
      <c r="GSX20" s="42"/>
      <c r="GTW20" s="42"/>
      <c r="GUV20" s="42"/>
      <c r="GVU20" s="42"/>
      <c r="GWT20" s="42"/>
      <c r="GXS20" s="42"/>
      <c r="GYR20" s="42"/>
      <c r="GZQ20" s="42"/>
      <c r="HAP20" s="42"/>
      <c r="HBO20" s="42"/>
      <c r="HCN20" s="42"/>
      <c r="HDM20" s="42"/>
      <c r="HEL20" s="42"/>
      <c r="HFK20" s="42"/>
      <c r="HGJ20" s="42"/>
      <c r="HHI20" s="42"/>
      <c r="HIH20" s="42"/>
      <c r="HJG20" s="42"/>
      <c r="HKF20" s="42"/>
      <c r="HLE20" s="42"/>
      <c r="HMD20" s="42"/>
      <c r="HNC20" s="42"/>
      <c r="HOB20" s="42"/>
      <c r="HPA20" s="42"/>
      <c r="HPZ20" s="42"/>
      <c r="HQY20" s="42"/>
      <c r="HRX20" s="42"/>
      <c r="HSW20" s="42"/>
      <c r="HTV20" s="42"/>
      <c r="HUU20" s="42"/>
      <c r="HVT20" s="42"/>
      <c r="HWS20" s="42"/>
      <c r="HXR20" s="42"/>
      <c r="HYQ20" s="42"/>
      <c r="HZP20" s="42"/>
      <c r="IAO20" s="42"/>
      <c r="IBN20" s="42"/>
      <c r="ICM20" s="42"/>
      <c r="IDL20" s="42"/>
      <c r="IEK20" s="42"/>
      <c r="IFJ20" s="42"/>
      <c r="IGI20" s="42"/>
      <c r="IHH20" s="42"/>
      <c r="IIG20" s="42"/>
      <c r="IJF20" s="42"/>
      <c r="IKE20" s="42"/>
      <c r="ILD20" s="42"/>
      <c r="IMC20" s="42"/>
      <c r="INB20" s="42"/>
      <c r="IOA20" s="42"/>
      <c r="IOZ20" s="42"/>
      <c r="IPY20" s="42"/>
      <c r="IQX20" s="42"/>
      <c r="IRW20" s="42"/>
      <c r="ISV20" s="42"/>
      <c r="ITU20" s="42"/>
      <c r="IUT20" s="42"/>
      <c r="IVS20" s="42"/>
      <c r="IWR20" s="42"/>
      <c r="IXQ20" s="42"/>
      <c r="IYP20" s="42"/>
      <c r="IZO20" s="42"/>
      <c r="JAN20" s="42"/>
      <c r="JBM20" s="42"/>
      <c r="JCL20" s="42"/>
      <c r="JDK20" s="42"/>
      <c r="JEJ20" s="42"/>
      <c r="JFI20" s="42"/>
      <c r="JGH20" s="42"/>
      <c r="JHG20" s="42"/>
      <c r="JIF20" s="42"/>
      <c r="JJE20" s="42"/>
      <c r="JKD20" s="42"/>
      <c r="JLC20" s="42"/>
      <c r="JMB20" s="42"/>
      <c r="JNA20" s="42"/>
      <c r="JNZ20" s="42"/>
      <c r="JOY20" s="42"/>
      <c r="JPX20" s="42"/>
      <c r="JQW20" s="42"/>
      <c r="JRV20" s="42"/>
      <c r="JSU20" s="42"/>
      <c r="JTT20" s="42"/>
      <c r="JUS20" s="42"/>
      <c r="JVR20" s="42"/>
      <c r="JWQ20" s="42"/>
      <c r="JXP20" s="42"/>
      <c r="JYO20" s="42"/>
      <c r="JZN20" s="42"/>
      <c r="KAM20" s="42"/>
      <c r="KBL20" s="42"/>
      <c r="KCK20" s="42"/>
      <c r="KDJ20" s="42"/>
      <c r="KEI20" s="42"/>
      <c r="KFH20" s="42"/>
      <c r="KGG20" s="42"/>
      <c r="KHF20" s="42"/>
      <c r="KIE20" s="42"/>
      <c r="KJD20" s="42"/>
      <c r="KKC20" s="42"/>
      <c r="KLB20" s="42"/>
      <c r="KMA20" s="42"/>
      <c r="KMZ20" s="42"/>
      <c r="KNY20" s="42"/>
      <c r="KOX20" s="42"/>
      <c r="KPW20" s="42"/>
      <c r="KQV20" s="42"/>
      <c r="KRU20" s="42"/>
      <c r="KST20" s="42"/>
      <c r="KTS20" s="42"/>
      <c r="KUR20" s="42"/>
      <c r="KVQ20" s="42"/>
      <c r="KWP20" s="42"/>
      <c r="KXO20" s="42"/>
      <c r="KYN20" s="42"/>
      <c r="KZM20" s="42"/>
      <c r="LAL20" s="42"/>
      <c r="LBK20" s="42"/>
      <c r="LCJ20" s="42"/>
      <c r="LDI20" s="42"/>
      <c r="LEH20" s="42"/>
      <c r="LFG20" s="42"/>
      <c r="LGF20" s="42"/>
      <c r="LHE20" s="42"/>
      <c r="LID20" s="42"/>
      <c r="LJC20" s="42"/>
      <c r="LKB20" s="42"/>
      <c r="LLA20" s="42"/>
      <c r="LLZ20" s="42"/>
      <c r="LMY20" s="42"/>
      <c r="LNX20" s="42"/>
      <c r="LOW20" s="42"/>
      <c r="LPV20" s="42"/>
      <c r="LQU20" s="42"/>
      <c r="LRT20" s="42"/>
      <c r="LSS20" s="42"/>
      <c r="LTR20" s="42"/>
      <c r="LUQ20" s="42"/>
      <c r="LVP20" s="42"/>
      <c r="LWO20" s="42"/>
      <c r="LXN20" s="42"/>
      <c r="LYM20" s="42"/>
      <c r="LZL20" s="42"/>
      <c r="MAK20" s="42"/>
      <c r="MBJ20" s="42"/>
      <c r="MCI20" s="42"/>
      <c r="MDH20" s="42"/>
      <c r="MEG20" s="42"/>
      <c r="MFF20" s="42"/>
      <c r="MGE20" s="42"/>
      <c r="MHD20" s="42"/>
      <c r="MIC20" s="42"/>
      <c r="MJB20" s="42"/>
      <c r="MKA20" s="42"/>
      <c r="MKZ20" s="42"/>
      <c r="MLY20" s="42"/>
      <c r="MMX20" s="42"/>
      <c r="MNW20" s="42"/>
      <c r="MOV20" s="42"/>
      <c r="MPU20" s="42"/>
      <c r="MQT20" s="42"/>
      <c r="MRS20" s="42"/>
      <c r="MSR20" s="42"/>
      <c r="MTQ20" s="42"/>
      <c r="MUP20" s="42"/>
      <c r="MVO20" s="42"/>
      <c r="MWN20" s="42"/>
      <c r="MXM20" s="42"/>
      <c r="MYL20" s="42"/>
      <c r="MZK20" s="42"/>
      <c r="NAJ20" s="42"/>
      <c r="NBI20" s="42"/>
      <c r="NCH20" s="42"/>
      <c r="NDG20" s="42"/>
      <c r="NEF20" s="42"/>
      <c r="NFE20" s="42"/>
      <c r="NGD20" s="42"/>
      <c r="NHC20" s="42"/>
      <c r="NIB20" s="42"/>
      <c r="NJA20" s="42"/>
      <c r="NJZ20" s="42"/>
      <c r="NKY20" s="42"/>
      <c r="NLX20" s="42"/>
      <c r="NMW20" s="42"/>
      <c r="NNV20" s="42"/>
      <c r="NOU20" s="42"/>
      <c r="NPT20" s="42"/>
      <c r="NQS20" s="42"/>
      <c r="NRR20" s="42"/>
      <c r="NSQ20" s="42"/>
      <c r="NTP20" s="42"/>
      <c r="NUO20" s="42"/>
      <c r="NVN20" s="42"/>
      <c r="NWM20" s="42"/>
      <c r="NXL20" s="42"/>
      <c r="NYK20" s="42"/>
      <c r="NZJ20" s="42"/>
      <c r="OAI20" s="42"/>
      <c r="OBH20" s="42"/>
      <c r="OCG20" s="42"/>
      <c r="ODF20" s="42"/>
      <c r="OEE20" s="42"/>
      <c r="OFD20" s="42"/>
      <c r="OGC20" s="42"/>
      <c r="OHB20" s="42"/>
      <c r="OIA20" s="42"/>
      <c r="OIZ20" s="42"/>
      <c r="OJY20" s="42"/>
      <c r="OKX20" s="42"/>
      <c r="OLW20" s="42"/>
      <c r="OMV20" s="42"/>
      <c r="ONU20" s="42"/>
      <c r="OOT20" s="42"/>
      <c r="OPS20" s="42"/>
      <c r="OQR20" s="42"/>
      <c r="ORQ20" s="42"/>
      <c r="OSP20" s="42"/>
      <c r="OTO20" s="42"/>
      <c r="OUN20" s="42"/>
      <c r="OVM20" s="42"/>
      <c r="OWL20" s="42"/>
      <c r="OXK20" s="42"/>
      <c r="OYJ20" s="42"/>
      <c r="OZI20" s="42"/>
      <c r="PAH20" s="42"/>
      <c r="PBG20" s="42"/>
      <c r="PCF20" s="42"/>
      <c r="PDE20" s="42"/>
      <c r="PED20" s="42"/>
      <c r="PFC20" s="42"/>
      <c r="PGB20" s="42"/>
      <c r="PHA20" s="42"/>
      <c r="PHZ20" s="42"/>
      <c r="PIY20" s="42"/>
      <c r="PJX20" s="42"/>
      <c r="PKW20" s="42"/>
      <c r="PLV20" s="42"/>
      <c r="PMU20" s="42"/>
      <c r="PNT20" s="42"/>
      <c r="POS20" s="42"/>
      <c r="PPR20" s="42"/>
      <c r="PQQ20" s="42"/>
      <c r="PRP20" s="42"/>
      <c r="PSO20" s="42"/>
      <c r="PTN20" s="42"/>
      <c r="PUM20" s="42"/>
      <c r="PVL20" s="42"/>
      <c r="PWK20" s="42"/>
      <c r="PXJ20" s="42"/>
      <c r="PYI20" s="42"/>
      <c r="PZH20" s="42"/>
      <c r="QAG20" s="42"/>
      <c r="QBF20" s="42"/>
      <c r="QCE20" s="42"/>
      <c r="QDD20" s="42"/>
      <c r="QEC20" s="42"/>
      <c r="QFB20" s="42"/>
      <c r="QGA20" s="42"/>
      <c r="QGZ20" s="42"/>
      <c r="QHY20" s="42"/>
      <c r="QIX20" s="42"/>
      <c r="QJW20" s="42"/>
      <c r="QKV20" s="42"/>
      <c r="QLU20" s="42"/>
      <c r="QMT20" s="42"/>
      <c r="QNS20" s="42"/>
      <c r="QOR20" s="42"/>
      <c r="QPQ20" s="42"/>
      <c r="QQP20" s="42"/>
      <c r="QRO20" s="42"/>
      <c r="QSN20" s="42"/>
      <c r="QTM20" s="42"/>
      <c r="QUL20" s="42"/>
      <c r="QVK20" s="42"/>
      <c r="QWJ20" s="42"/>
      <c r="QXI20" s="42"/>
      <c r="QYH20" s="42"/>
      <c r="QZG20" s="42"/>
      <c r="RAF20" s="42"/>
      <c r="RBE20" s="42"/>
      <c r="RCD20" s="42"/>
      <c r="RDC20" s="42"/>
      <c r="REB20" s="42"/>
      <c r="RFA20" s="42"/>
      <c r="RFZ20" s="42"/>
      <c r="RGY20" s="42"/>
      <c r="RHX20" s="42"/>
      <c r="RIW20" s="42"/>
      <c r="RJV20" s="42"/>
      <c r="RKU20" s="42"/>
      <c r="RLT20" s="42"/>
      <c r="RMS20" s="42"/>
      <c r="RNR20" s="42"/>
      <c r="ROQ20" s="42"/>
      <c r="RPP20" s="42"/>
      <c r="RQO20" s="42"/>
      <c r="RRN20" s="42"/>
      <c r="RSM20" s="42"/>
      <c r="RTL20" s="42"/>
      <c r="RUK20" s="42"/>
      <c r="RVJ20" s="42"/>
      <c r="RWI20" s="42"/>
      <c r="RXH20" s="42"/>
      <c r="RYG20" s="42"/>
      <c r="RZF20" s="42"/>
      <c r="SAE20" s="42"/>
      <c r="SBD20" s="42"/>
      <c r="SCC20" s="42"/>
      <c r="SDB20" s="42"/>
      <c r="SEA20" s="42"/>
      <c r="SEZ20" s="42"/>
      <c r="SFY20" s="42"/>
      <c r="SGX20" s="42"/>
      <c r="SHW20" s="42"/>
      <c r="SIV20" s="42"/>
      <c r="SJU20" s="42"/>
      <c r="SKT20" s="42"/>
      <c r="SLS20" s="42"/>
      <c r="SMR20" s="42"/>
      <c r="SNQ20" s="42"/>
      <c r="SOP20" s="42"/>
      <c r="SPO20" s="42"/>
      <c r="SQN20" s="42"/>
      <c r="SRM20" s="42"/>
      <c r="SSL20" s="42"/>
      <c r="STK20" s="42"/>
      <c r="SUJ20" s="42"/>
      <c r="SVI20" s="42"/>
      <c r="SWH20" s="42"/>
      <c r="SXG20" s="42"/>
      <c r="SYF20" s="42"/>
      <c r="SZE20" s="42"/>
      <c r="TAD20" s="42"/>
      <c r="TBC20" s="42"/>
      <c r="TCB20" s="42"/>
      <c r="TDA20" s="42"/>
      <c r="TDZ20" s="42"/>
      <c r="TEY20" s="42"/>
      <c r="TFX20" s="42"/>
      <c r="TGW20" s="42"/>
      <c r="THV20" s="42"/>
      <c r="TIU20" s="42"/>
      <c r="TJT20" s="42"/>
      <c r="TKS20" s="42"/>
      <c r="TLR20" s="42"/>
      <c r="TMQ20" s="42"/>
      <c r="TNP20" s="42"/>
      <c r="TOO20" s="42"/>
      <c r="TPN20" s="42"/>
      <c r="TQM20" s="42"/>
      <c r="TRL20" s="42"/>
      <c r="TSK20" s="42"/>
      <c r="TTJ20" s="42"/>
      <c r="TUI20" s="42"/>
      <c r="TVH20" s="42"/>
      <c r="TWG20" s="42"/>
      <c r="TXF20" s="42"/>
      <c r="TYE20" s="42"/>
      <c r="TZD20" s="42"/>
      <c r="UAC20" s="42"/>
      <c r="UBB20" s="42"/>
      <c r="UCA20" s="42"/>
      <c r="UCZ20" s="42"/>
      <c r="UDY20" s="42"/>
      <c r="UEX20" s="42"/>
      <c r="UFW20" s="42"/>
      <c r="UGV20" s="42"/>
      <c r="UHU20" s="42"/>
      <c r="UIT20" s="42"/>
      <c r="UJS20" s="42"/>
      <c r="UKR20" s="42"/>
      <c r="ULQ20" s="42"/>
      <c r="UMP20" s="42"/>
      <c r="UNO20" s="42"/>
      <c r="UON20" s="42"/>
      <c r="UPM20" s="42"/>
      <c r="UQL20" s="42"/>
      <c r="URK20" s="42"/>
      <c r="USJ20" s="42"/>
      <c r="UTI20" s="42"/>
      <c r="UUH20" s="42"/>
      <c r="UVG20" s="42"/>
      <c r="UWF20" s="42"/>
      <c r="UXE20" s="42"/>
      <c r="UYD20" s="42"/>
      <c r="UZC20" s="42"/>
      <c r="VAB20" s="42"/>
      <c r="VBA20" s="42"/>
      <c r="VBZ20" s="42"/>
      <c r="VCY20" s="42"/>
      <c r="VDX20" s="42"/>
      <c r="VEW20" s="42"/>
      <c r="VFV20" s="42"/>
      <c r="VGU20" s="42"/>
      <c r="VHT20" s="42"/>
      <c r="VIS20" s="42"/>
      <c r="VJR20" s="42"/>
      <c r="VKQ20" s="42"/>
      <c r="VLP20" s="42"/>
      <c r="VMO20" s="42"/>
      <c r="VNN20" s="42"/>
      <c r="VOM20" s="42"/>
      <c r="VPL20" s="42"/>
      <c r="VQK20" s="42"/>
      <c r="VRJ20" s="42"/>
      <c r="VSI20" s="42"/>
      <c r="VTH20" s="42"/>
      <c r="VUG20" s="42"/>
      <c r="VVF20" s="42"/>
      <c r="VWE20" s="42"/>
      <c r="VXD20" s="42"/>
      <c r="VYC20" s="42"/>
      <c r="VZB20" s="42"/>
      <c r="WAA20" s="42"/>
      <c r="WAZ20" s="42"/>
      <c r="WBY20" s="42"/>
      <c r="WCX20" s="42"/>
      <c r="WDW20" s="42"/>
      <c r="WEV20" s="42"/>
      <c r="WFU20" s="42"/>
      <c r="WGT20" s="42"/>
      <c r="WHS20" s="42"/>
      <c r="WIR20" s="42"/>
      <c r="WJQ20" s="42"/>
      <c r="WKP20" s="42"/>
      <c r="WLO20" s="42"/>
      <c r="WMN20" s="42"/>
      <c r="WNM20" s="42"/>
      <c r="WOL20" s="42"/>
      <c r="WPK20" s="42"/>
      <c r="WQJ20" s="42"/>
      <c r="WRI20" s="42"/>
      <c r="WSH20" s="42"/>
      <c r="WTG20" s="42"/>
      <c r="WUF20" s="42"/>
      <c r="WVE20" s="42"/>
      <c r="WWD20" s="42"/>
      <c r="WXC20" s="42"/>
      <c r="WYB20" s="42"/>
      <c r="WZA20" s="42"/>
      <c r="WZZ20" s="42"/>
      <c r="XAY20" s="42"/>
      <c r="XBX20" s="42"/>
      <c r="XCW20" s="42"/>
      <c r="XDV20" s="42"/>
      <c r="XEU20" s="42"/>
    </row>
    <row r="21" spans="1:1000 1025:2025 2050:3050 3075:4075 4100:5100 5125:6125 6150:7150 7175:8175 8200:9200 9225:10225 10250:11250 11275:12275 12300:13300 13325:14325 14350:15350 15375:16375" ht="13.5" hidden="1">
      <c r="A21" s="135" t="s">
        <v>105</v>
      </c>
      <c r="B21" s="71">
        <v>1.8</v>
      </c>
      <c r="C21" s="135">
        <v>0</v>
      </c>
      <c r="D21" s="135">
        <v>0</v>
      </c>
      <c r="E21" s="135">
        <v>0</v>
      </c>
      <c r="F21" s="135">
        <v>0</v>
      </c>
      <c r="G21" s="135">
        <v>0</v>
      </c>
      <c r="H21" s="135">
        <v>0</v>
      </c>
      <c r="I21" s="135">
        <v>0</v>
      </c>
      <c r="J21" s="135">
        <v>0</v>
      </c>
      <c r="K21" s="135">
        <v>0</v>
      </c>
      <c r="L21" s="135">
        <v>0</v>
      </c>
      <c r="M21" s="135">
        <v>0</v>
      </c>
      <c r="N21" s="135">
        <v>0</v>
      </c>
      <c r="O21" s="135">
        <v>0</v>
      </c>
      <c r="P21" s="135">
        <v>0</v>
      </c>
      <c r="Q21" s="135">
        <v>0</v>
      </c>
      <c r="R21" s="135">
        <v>0</v>
      </c>
      <c r="S21" s="135">
        <v>0</v>
      </c>
      <c r="T21" s="71">
        <v>4</v>
      </c>
      <c r="U21" s="71">
        <v>5.5</v>
      </c>
      <c r="V21" s="71">
        <v>2.5</v>
      </c>
      <c r="W21" s="71"/>
      <c r="X21" s="71">
        <v>1.8</v>
      </c>
      <c r="Y21" s="71"/>
      <c r="Z21" s="135">
        <v>2.5</v>
      </c>
      <c r="AA21" s="135">
        <v>4</v>
      </c>
      <c r="AB21" s="135">
        <v>5.5</v>
      </c>
      <c r="AC21" s="135"/>
      <c r="AD21" s="135"/>
      <c r="AX21" s="42"/>
      <c r="BW21" s="42"/>
      <c r="CV21" s="42"/>
      <c r="DU21" s="42"/>
      <c r="ET21" s="42"/>
      <c r="FS21" s="42"/>
      <c r="GR21" s="42"/>
      <c r="HQ21" s="42"/>
      <c r="IP21" s="42"/>
      <c r="JO21" s="42"/>
      <c r="KN21" s="42"/>
      <c r="LM21" s="42"/>
      <c r="ML21" s="42"/>
      <c r="NK21" s="42"/>
      <c r="OJ21" s="42"/>
      <c r="PI21" s="42"/>
      <c r="QH21" s="42"/>
      <c r="RG21" s="42"/>
      <c r="SF21" s="42"/>
      <c r="TE21" s="42"/>
      <c r="UD21" s="42"/>
      <c r="VC21" s="42"/>
      <c r="WB21" s="42"/>
      <c r="XA21" s="42"/>
      <c r="XZ21" s="42"/>
      <c r="YY21" s="42"/>
      <c r="ZX21" s="42"/>
      <c r="AAW21" s="42"/>
      <c r="ABV21" s="42"/>
      <c r="ACU21" s="42"/>
      <c r="ADT21" s="42"/>
      <c r="AES21" s="42"/>
      <c r="AFR21" s="42"/>
      <c r="AGQ21" s="42"/>
      <c r="AHP21" s="42"/>
      <c r="AIO21" s="42"/>
      <c r="AJN21" s="42"/>
      <c r="AKM21" s="42"/>
      <c r="ALL21" s="42"/>
      <c r="AMK21" s="42"/>
      <c r="ANJ21" s="42"/>
      <c r="AOI21" s="42"/>
      <c r="APH21" s="42"/>
      <c r="AQG21" s="42"/>
      <c r="ARF21" s="42"/>
      <c r="ASE21" s="42"/>
      <c r="ATD21" s="42"/>
      <c r="AUC21" s="42"/>
      <c r="AVB21" s="42"/>
      <c r="AWA21" s="42"/>
      <c r="AWZ21" s="42"/>
      <c r="AXY21" s="42"/>
      <c r="AYX21" s="42"/>
      <c r="AZW21" s="42"/>
      <c r="BAV21" s="42"/>
      <c r="BBU21" s="42"/>
      <c r="BCT21" s="42"/>
      <c r="BDS21" s="42"/>
      <c r="BER21" s="42"/>
      <c r="BFQ21" s="42"/>
      <c r="BGP21" s="42"/>
      <c r="BHO21" s="42"/>
      <c r="BIN21" s="42"/>
      <c r="BJM21" s="42"/>
      <c r="BKL21" s="42"/>
      <c r="BLK21" s="42"/>
      <c r="BMJ21" s="42"/>
      <c r="BNI21" s="42"/>
      <c r="BOH21" s="42"/>
      <c r="BPG21" s="42"/>
      <c r="BQF21" s="42"/>
      <c r="BRE21" s="42"/>
      <c r="BSD21" s="42"/>
      <c r="BTC21" s="42"/>
      <c r="BUB21" s="42"/>
      <c r="BVA21" s="42"/>
      <c r="BVZ21" s="42"/>
      <c r="BWY21" s="42"/>
      <c r="BXX21" s="42"/>
      <c r="BYW21" s="42"/>
      <c r="BZV21" s="42"/>
      <c r="CAU21" s="42"/>
      <c r="CBT21" s="42"/>
      <c r="CCS21" s="42"/>
      <c r="CDR21" s="42"/>
      <c r="CEQ21" s="42"/>
      <c r="CFP21" s="42"/>
      <c r="CGO21" s="42"/>
      <c r="CHN21" s="42"/>
      <c r="CIM21" s="42"/>
      <c r="CJL21" s="42"/>
      <c r="CKK21" s="42"/>
      <c r="CLJ21" s="42"/>
      <c r="CMI21" s="42"/>
      <c r="CNH21" s="42"/>
      <c r="COG21" s="42"/>
      <c r="CPF21" s="42"/>
      <c r="CQE21" s="42"/>
      <c r="CRD21" s="42"/>
      <c r="CSC21" s="42"/>
      <c r="CTB21" s="42"/>
      <c r="CUA21" s="42"/>
      <c r="CUZ21" s="42"/>
      <c r="CVY21" s="42"/>
      <c r="CWX21" s="42"/>
      <c r="CXW21" s="42"/>
      <c r="CYV21" s="42"/>
      <c r="CZU21" s="42"/>
      <c r="DAT21" s="42"/>
      <c r="DBS21" s="42"/>
      <c r="DCR21" s="42"/>
      <c r="DDQ21" s="42"/>
      <c r="DEP21" s="42"/>
      <c r="DFO21" s="42"/>
      <c r="DGN21" s="42"/>
      <c r="DHM21" s="42"/>
      <c r="DIL21" s="42"/>
      <c r="DJK21" s="42"/>
      <c r="DKJ21" s="42"/>
      <c r="DLI21" s="42"/>
      <c r="DMH21" s="42"/>
      <c r="DNG21" s="42"/>
      <c r="DOF21" s="42"/>
      <c r="DPE21" s="42"/>
      <c r="DQD21" s="42"/>
      <c r="DRC21" s="42"/>
      <c r="DSB21" s="42"/>
      <c r="DTA21" s="42"/>
      <c r="DTZ21" s="42"/>
      <c r="DUY21" s="42"/>
      <c r="DVX21" s="42"/>
      <c r="DWW21" s="42"/>
      <c r="DXV21" s="42"/>
      <c r="DYU21" s="42"/>
      <c r="DZT21" s="42"/>
      <c r="EAS21" s="42"/>
      <c r="EBR21" s="42"/>
      <c r="ECQ21" s="42"/>
      <c r="EDP21" s="42"/>
      <c r="EEO21" s="42"/>
      <c r="EFN21" s="42"/>
      <c r="EGM21" s="42"/>
      <c r="EHL21" s="42"/>
      <c r="EIK21" s="42"/>
      <c r="EJJ21" s="42"/>
      <c r="EKI21" s="42"/>
      <c r="ELH21" s="42"/>
      <c r="EMG21" s="42"/>
      <c r="ENF21" s="42"/>
      <c r="EOE21" s="42"/>
      <c r="EPD21" s="42"/>
      <c r="EQC21" s="42"/>
      <c r="ERB21" s="42"/>
      <c r="ESA21" s="42"/>
      <c r="ESZ21" s="42"/>
      <c r="ETY21" s="42"/>
      <c r="EUX21" s="42"/>
      <c r="EVW21" s="42"/>
      <c r="EWV21" s="42"/>
      <c r="EXU21" s="42"/>
      <c r="EYT21" s="42"/>
      <c r="EZS21" s="42"/>
      <c r="FAR21" s="42"/>
      <c r="FBQ21" s="42"/>
      <c r="FCP21" s="42"/>
      <c r="FDO21" s="42"/>
      <c r="FEN21" s="42"/>
      <c r="FFM21" s="42"/>
      <c r="FGL21" s="42"/>
      <c r="FHK21" s="42"/>
      <c r="FIJ21" s="42"/>
      <c r="FJI21" s="42"/>
      <c r="FKH21" s="42"/>
      <c r="FLG21" s="42"/>
      <c r="FMF21" s="42"/>
      <c r="FNE21" s="42"/>
      <c r="FOD21" s="42"/>
      <c r="FPC21" s="42"/>
      <c r="FQB21" s="42"/>
      <c r="FRA21" s="42"/>
      <c r="FRZ21" s="42"/>
      <c r="FSY21" s="42"/>
      <c r="FTX21" s="42"/>
      <c r="FUW21" s="42"/>
      <c r="FVV21" s="42"/>
      <c r="FWU21" s="42"/>
      <c r="FXT21" s="42"/>
      <c r="FYS21" s="42"/>
      <c r="FZR21" s="42"/>
      <c r="GAQ21" s="42"/>
      <c r="GBP21" s="42"/>
      <c r="GCO21" s="42"/>
      <c r="GDN21" s="42"/>
      <c r="GEM21" s="42"/>
      <c r="GFL21" s="42"/>
      <c r="GGK21" s="42"/>
      <c r="GHJ21" s="42"/>
      <c r="GII21" s="42"/>
      <c r="GJH21" s="42"/>
      <c r="GKG21" s="42"/>
      <c r="GLF21" s="42"/>
      <c r="GME21" s="42"/>
      <c r="GND21" s="42"/>
      <c r="GOC21" s="42"/>
      <c r="GPB21" s="42"/>
      <c r="GQA21" s="42"/>
      <c r="GQZ21" s="42"/>
      <c r="GRY21" s="42"/>
      <c r="GSX21" s="42"/>
      <c r="GTW21" s="42"/>
      <c r="GUV21" s="42"/>
      <c r="GVU21" s="42"/>
      <c r="GWT21" s="42"/>
      <c r="GXS21" s="42"/>
      <c r="GYR21" s="42"/>
      <c r="GZQ21" s="42"/>
      <c r="HAP21" s="42"/>
      <c r="HBO21" s="42"/>
      <c r="HCN21" s="42"/>
      <c r="HDM21" s="42"/>
      <c r="HEL21" s="42"/>
      <c r="HFK21" s="42"/>
      <c r="HGJ21" s="42"/>
      <c r="HHI21" s="42"/>
      <c r="HIH21" s="42"/>
      <c r="HJG21" s="42"/>
      <c r="HKF21" s="42"/>
      <c r="HLE21" s="42"/>
      <c r="HMD21" s="42"/>
      <c r="HNC21" s="42"/>
      <c r="HOB21" s="42"/>
      <c r="HPA21" s="42"/>
      <c r="HPZ21" s="42"/>
      <c r="HQY21" s="42"/>
      <c r="HRX21" s="42"/>
      <c r="HSW21" s="42"/>
      <c r="HTV21" s="42"/>
      <c r="HUU21" s="42"/>
      <c r="HVT21" s="42"/>
      <c r="HWS21" s="42"/>
      <c r="HXR21" s="42"/>
      <c r="HYQ21" s="42"/>
      <c r="HZP21" s="42"/>
      <c r="IAO21" s="42"/>
      <c r="IBN21" s="42"/>
      <c r="ICM21" s="42"/>
      <c r="IDL21" s="42"/>
      <c r="IEK21" s="42"/>
      <c r="IFJ21" s="42"/>
      <c r="IGI21" s="42"/>
      <c r="IHH21" s="42"/>
      <c r="IIG21" s="42"/>
      <c r="IJF21" s="42"/>
      <c r="IKE21" s="42"/>
      <c r="ILD21" s="42"/>
      <c r="IMC21" s="42"/>
      <c r="INB21" s="42"/>
      <c r="IOA21" s="42"/>
      <c r="IOZ21" s="42"/>
      <c r="IPY21" s="42"/>
      <c r="IQX21" s="42"/>
      <c r="IRW21" s="42"/>
      <c r="ISV21" s="42"/>
      <c r="ITU21" s="42"/>
      <c r="IUT21" s="42"/>
      <c r="IVS21" s="42"/>
      <c r="IWR21" s="42"/>
      <c r="IXQ21" s="42"/>
      <c r="IYP21" s="42"/>
      <c r="IZO21" s="42"/>
      <c r="JAN21" s="42"/>
      <c r="JBM21" s="42"/>
      <c r="JCL21" s="42"/>
      <c r="JDK21" s="42"/>
      <c r="JEJ21" s="42"/>
      <c r="JFI21" s="42"/>
      <c r="JGH21" s="42"/>
      <c r="JHG21" s="42"/>
      <c r="JIF21" s="42"/>
      <c r="JJE21" s="42"/>
      <c r="JKD21" s="42"/>
      <c r="JLC21" s="42"/>
      <c r="JMB21" s="42"/>
      <c r="JNA21" s="42"/>
      <c r="JNZ21" s="42"/>
      <c r="JOY21" s="42"/>
      <c r="JPX21" s="42"/>
      <c r="JQW21" s="42"/>
      <c r="JRV21" s="42"/>
      <c r="JSU21" s="42"/>
      <c r="JTT21" s="42"/>
      <c r="JUS21" s="42"/>
      <c r="JVR21" s="42"/>
      <c r="JWQ21" s="42"/>
      <c r="JXP21" s="42"/>
      <c r="JYO21" s="42"/>
      <c r="JZN21" s="42"/>
      <c r="KAM21" s="42"/>
      <c r="KBL21" s="42"/>
      <c r="KCK21" s="42"/>
      <c r="KDJ21" s="42"/>
      <c r="KEI21" s="42"/>
      <c r="KFH21" s="42"/>
      <c r="KGG21" s="42"/>
      <c r="KHF21" s="42"/>
      <c r="KIE21" s="42"/>
      <c r="KJD21" s="42"/>
      <c r="KKC21" s="42"/>
      <c r="KLB21" s="42"/>
      <c r="KMA21" s="42"/>
      <c r="KMZ21" s="42"/>
      <c r="KNY21" s="42"/>
      <c r="KOX21" s="42"/>
      <c r="KPW21" s="42"/>
      <c r="KQV21" s="42"/>
      <c r="KRU21" s="42"/>
      <c r="KST21" s="42"/>
      <c r="KTS21" s="42"/>
      <c r="KUR21" s="42"/>
      <c r="KVQ21" s="42"/>
      <c r="KWP21" s="42"/>
      <c r="KXO21" s="42"/>
      <c r="KYN21" s="42"/>
      <c r="KZM21" s="42"/>
      <c r="LAL21" s="42"/>
      <c r="LBK21" s="42"/>
      <c r="LCJ21" s="42"/>
      <c r="LDI21" s="42"/>
      <c r="LEH21" s="42"/>
      <c r="LFG21" s="42"/>
      <c r="LGF21" s="42"/>
      <c r="LHE21" s="42"/>
      <c r="LID21" s="42"/>
      <c r="LJC21" s="42"/>
      <c r="LKB21" s="42"/>
      <c r="LLA21" s="42"/>
      <c r="LLZ21" s="42"/>
      <c r="LMY21" s="42"/>
      <c r="LNX21" s="42"/>
      <c r="LOW21" s="42"/>
      <c r="LPV21" s="42"/>
      <c r="LQU21" s="42"/>
      <c r="LRT21" s="42"/>
      <c r="LSS21" s="42"/>
      <c r="LTR21" s="42"/>
      <c r="LUQ21" s="42"/>
      <c r="LVP21" s="42"/>
      <c r="LWO21" s="42"/>
      <c r="LXN21" s="42"/>
      <c r="LYM21" s="42"/>
      <c r="LZL21" s="42"/>
      <c r="MAK21" s="42"/>
      <c r="MBJ21" s="42"/>
      <c r="MCI21" s="42"/>
      <c r="MDH21" s="42"/>
      <c r="MEG21" s="42"/>
      <c r="MFF21" s="42"/>
      <c r="MGE21" s="42"/>
      <c r="MHD21" s="42"/>
      <c r="MIC21" s="42"/>
      <c r="MJB21" s="42"/>
      <c r="MKA21" s="42"/>
      <c r="MKZ21" s="42"/>
      <c r="MLY21" s="42"/>
      <c r="MMX21" s="42"/>
      <c r="MNW21" s="42"/>
      <c r="MOV21" s="42"/>
      <c r="MPU21" s="42"/>
      <c r="MQT21" s="42"/>
      <c r="MRS21" s="42"/>
      <c r="MSR21" s="42"/>
      <c r="MTQ21" s="42"/>
      <c r="MUP21" s="42"/>
      <c r="MVO21" s="42"/>
      <c r="MWN21" s="42"/>
      <c r="MXM21" s="42"/>
      <c r="MYL21" s="42"/>
      <c r="MZK21" s="42"/>
      <c r="NAJ21" s="42"/>
      <c r="NBI21" s="42"/>
      <c r="NCH21" s="42"/>
      <c r="NDG21" s="42"/>
      <c r="NEF21" s="42"/>
      <c r="NFE21" s="42"/>
      <c r="NGD21" s="42"/>
      <c r="NHC21" s="42"/>
      <c r="NIB21" s="42"/>
      <c r="NJA21" s="42"/>
      <c r="NJZ21" s="42"/>
      <c r="NKY21" s="42"/>
      <c r="NLX21" s="42"/>
      <c r="NMW21" s="42"/>
      <c r="NNV21" s="42"/>
      <c r="NOU21" s="42"/>
      <c r="NPT21" s="42"/>
      <c r="NQS21" s="42"/>
      <c r="NRR21" s="42"/>
      <c r="NSQ21" s="42"/>
      <c r="NTP21" s="42"/>
      <c r="NUO21" s="42"/>
      <c r="NVN21" s="42"/>
      <c r="NWM21" s="42"/>
      <c r="NXL21" s="42"/>
      <c r="NYK21" s="42"/>
      <c r="NZJ21" s="42"/>
      <c r="OAI21" s="42"/>
      <c r="OBH21" s="42"/>
      <c r="OCG21" s="42"/>
      <c r="ODF21" s="42"/>
      <c r="OEE21" s="42"/>
      <c r="OFD21" s="42"/>
      <c r="OGC21" s="42"/>
      <c r="OHB21" s="42"/>
      <c r="OIA21" s="42"/>
      <c r="OIZ21" s="42"/>
      <c r="OJY21" s="42"/>
      <c r="OKX21" s="42"/>
      <c r="OLW21" s="42"/>
      <c r="OMV21" s="42"/>
      <c r="ONU21" s="42"/>
      <c r="OOT21" s="42"/>
      <c r="OPS21" s="42"/>
      <c r="OQR21" s="42"/>
      <c r="ORQ21" s="42"/>
      <c r="OSP21" s="42"/>
      <c r="OTO21" s="42"/>
      <c r="OUN21" s="42"/>
      <c r="OVM21" s="42"/>
      <c r="OWL21" s="42"/>
      <c r="OXK21" s="42"/>
      <c r="OYJ21" s="42"/>
      <c r="OZI21" s="42"/>
      <c r="PAH21" s="42"/>
      <c r="PBG21" s="42"/>
      <c r="PCF21" s="42"/>
      <c r="PDE21" s="42"/>
      <c r="PED21" s="42"/>
      <c r="PFC21" s="42"/>
      <c r="PGB21" s="42"/>
      <c r="PHA21" s="42"/>
      <c r="PHZ21" s="42"/>
      <c r="PIY21" s="42"/>
      <c r="PJX21" s="42"/>
      <c r="PKW21" s="42"/>
      <c r="PLV21" s="42"/>
      <c r="PMU21" s="42"/>
      <c r="PNT21" s="42"/>
      <c r="POS21" s="42"/>
      <c r="PPR21" s="42"/>
      <c r="PQQ21" s="42"/>
      <c r="PRP21" s="42"/>
      <c r="PSO21" s="42"/>
      <c r="PTN21" s="42"/>
      <c r="PUM21" s="42"/>
      <c r="PVL21" s="42"/>
      <c r="PWK21" s="42"/>
      <c r="PXJ21" s="42"/>
      <c r="PYI21" s="42"/>
      <c r="PZH21" s="42"/>
      <c r="QAG21" s="42"/>
      <c r="QBF21" s="42"/>
      <c r="QCE21" s="42"/>
      <c r="QDD21" s="42"/>
      <c r="QEC21" s="42"/>
      <c r="QFB21" s="42"/>
      <c r="QGA21" s="42"/>
      <c r="QGZ21" s="42"/>
      <c r="QHY21" s="42"/>
      <c r="QIX21" s="42"/>
      <c r="QJW21" s="42"/>
      <c r="QKV21" s="42"/>
      <c r="QLU21" s="42"/>
      <c r="QMT21" s="42"/>
      <c r="QNS21" s="42"/>
      <c r="QOR21" s="42"/>
      <c r="QPQ21" s="42"/>
      <c r="QQP21" s="42"/>
      <c r="QRO21" s="42"/>
      <c r="QSN21" s="42"/>
      <c r="QTM21" s="42"/>
      <c r="QUL21" s="42"/>
      <c r="QVK21" s="42"/>
      <c r="QWJ21" s="42"/>
      <c r="QXI21" s="42"/>
      <c r="QYH21" s="42"/>
      <c r="QZG21" s="42"/>
      <c r="RAF21" s="42"/>
      <c r="RBE21" s="42"/>
      <c r="RCD21" s="42"/>
      <c r="RDC21" s="42"/>
      <c r="REB21" s="42"/>
      <c r="RFA21" s="42"/>
      <c r="RFZ21" s="42"/>
      <c r="RGY21" s="42"/>
      <c r="RHX21" s="42"/>
      <c r="RIW21" s="42"/>
      <c r="RJV21" s="42"/>
      <c r="RKU21" s="42"/>
      <c r="RLT21" s="42"/>
      <c r="RMS21" s="42"/>
      <c r="RNR21" s="42"/>
      <c r="ROQ21" s="42"/>
      <c r="RPP21" s="42"/>
      <c r="RQO21" s="42"/>
      <c r="RRN21" s="42"/>
      <c r="RSM21" s="42"/>
      <c r="RTL21" s="42"/>
      <c r="RUK21" s="42"/>
      <c r="RVJ21" s="42"/>
      <c r="RWI21" s="42"/>
      <c r="RXH21" s="42"/>
      <c r="RYG21" s="42"/>
      <c r="RZF21" s="42"/>
      <c r="SAE21" s="42"/>
      <c r="SBD21" s="42"/>
      <c r="SCC21" s="42"/>
      <c r="SDB21" s="42"/>
      <c r="SEA21" s="42"/>
      <c r="SEZ21" s="42"/>
      <c r="SFY21" s="42"/>
      <c r="SGX21" s="42"/>
      <c r="SHW21" s="42"/>
      <c r="SIV21" s="42"/>
      <c r="SJU21" s="42"/>
      <c r="SKT21" s="42"/>
      <c r="SLS21" s="42"/>
      <c r="SMR21" s="42"/>
      <c r="SNQ21" s="42"/>
      <c r="SOP21" s="42"/>
      <c r="SPO21" s="42"/>
      <c r="SQN21" s="42"/>
      <c r="SRM21" s="42"/>
      <c r="SSL21" s="42"/>
      <c r="STK21" s="42"/>
      <c r="SUJ21" s="42"/>
      <c r="SVI21" s="42"/>
      <c r="SWH21" s="42"/>
      <c r="SXG21" s="42"/>
      <c r="SYF21" s="42"/>
      <c r="SZE21" s="42"/>
      <c r="TAD21" s="42"/>
      <c r="TBC21" s="42"/>
      <c r="TCB21" s="42"/>
      <c r="TDA21" s="42"/>
      <c r="TDZ21" s="42"/>
      <c r="TEY21" s="42"/>
      <c r="TFX21" s="42"/>
      <c r="TGW21" s="42"/>
      <c r="THV21" s="42"/>
      <c r="TIU21" s="42"/>
      <c r="TJT21" s="42"/>
      <c r="TKS21" s="42"/>
      <c r="TLR21" s="42"/>
      <c r="TMQ21" s="42"/>
      <c r="TNP21" s="42"/>
      <c r="TOO21" s="42"/>
      <c r="TPN21" s="42"/>
      <c r="TQM21" s="42"/>
      <c r="TRL21" s="42"/>
      <c r="TSK21" s="42"/>
      <c r="TTJ21" s="42"/>
      <c r="TUI21" s="42"/>
      <c r="TVH21" s="42"/>
      <c r="TWG21" s="42"/>
      <c r="TXF21" s="42"/>
      <c r="TYE21" s="42"/>
      <c r="TZD21" s="42"/>
      <c r="UAC21" s="42"/>
      <c r="UBB21" s="42"/>
      <c r="UCA21" s="42"/>
      <c r="UCZ21" s="42"/>
      <c r="UDY21" s="42"/>
      <c r="UEX21" s="42"/>
      <c r="UFW21" s="42"/>
      <c r="UGV21" s="42"/>
      <c r="UHU21" s="42"/>
      <c r="UIT21" s="42"/>
      <c r="UJS21" s="42"/>
      <c r="UKR21" s="42"/>
      <c r="ULQ21" s="42"/>
      <c r="UMP21" s="42"/>
      <c r="UNO21" s="42"/>
      <c r="UON21" s="42"/>
      <c r="UPM21" s="42"/>
      <c r="UQL21" s="42"/>
      <c r="URK21" s="42"/>
      <c r="USJ21" s="42"/>
      <c r="UTI21" s="42"/>
      <c r="UUH21" s="42"/>
      <c r="UVG21" s="42"/>
      <c r="UWF21" s="42"/>
      <c r="UXE21" s="42"/>
      <c r="UYD21" s="42"/>
      <c r="UZC21" s="42"/>
      <c r="VAB21" s="42"/>
      <c r="VBA21" s="42"/>
      <c r="VBZ21" s="42"/>
      <c r="VCY21" s="42"/>
      <c r="VDX21" s="42"/>
      <c r="VEW21" s="42"/>
      <c r="VFV21" s="42"/>
      <c r="VGU21" s="42"/>
      <c r="VHT21" s="42"/>
      <c r="VIS21" s="42"/>
      <c r="VJR21" s="42"/>
      <c r="VKQ21" s="42"/>
      <c r="VLP21" s="42"/>
      <c r="VMO21" s="42"/>
      <c r="VNN21" s="42"/>
      <c r="VOM21" s="42"/>
      <c r="VPL21" s="42"/>
      <c r="VQK21" s="42"/>
      <c r="VRJ21" s="42"/>
      <c r="VSI21" s="42"/>
      <c r="VTH21" s="42"/>
      <c r="VUG21" s="42"/>
      <c r="VVF21" s="42"/>
      <c r="VWE21" s="42"/>
      <c r="VXD21" s="42"/>
      <c r="VYC21" s="42"/>
      <c r="VZB21" s="42"/>
      <c r="WAA21" s="42"/>
      <c r="WAZ21" s="42"/>
      <c r="WBY21" s="42"/>
      <c r="WCX21" s="42"/>
      <c r="WDW21" s="42"/>
      <c r="WEV21" s="42"/>
      <c r="WFU21" s="42"/>
      <c r="WGT21" s="42"/>
      <c r="WHS21" s="42"/>
      <c r="WIR21" s="42"/>
      <c r="WJQ21" s="42"/>
      <c r="WKP21" s="42"/>
      <c r="WLO21" s="42"/>
      <c r="WMN21" s="42"/>
      <c r="WNM21" s="42"/>
      <c r="WOL21" s="42"/>
      <c r="WPK21" s="42"/>
      <c r="WQJ21" s="42"/>
      <c r="WRI21" s="42"/>
      <c r="WSH21" s="42"/>
      <c r="WTG21" s="42"/>
      <c r="WUF21" s="42"/>
      <c r="WVE21" s="42"/>
      <c r="WWD21" s="42"/>
      <c r="WXC21" s="42"/>
      <c r="WYB21" s="42"/>
      <c r="WZA21" s="42"/>
      <c r="WZZ21" s="42"/>
      <c r="XAY21" s="42"/>
      <c r="XBX21" s="42"/>
      <c r="XCW21" s="42"/>
      <c r="XDV21" s="42"/>
      <c r="XEU21" s="42"/>
    </row>
    <row r="22" spans="1:1000 1025:2025 2050:3050 3075:4075 4100:5100 5125:6125 6150:7150 7175:8175 8200:9200 9225:10225 10250:11250 11275:12275 12300:13300 13325:14325 14350:15350 15375:16375" ht="13.5" hidden="1">
      <c r="A22" s="135" t="s">
        <v>106</v>
      </c>
      <c r="B22" s="71">
        <v>1.5</v>
      </c>
      <c r="C22" s="136">
        <v>0</v>
      </c>
      <c r="D22" s="136">
        <v>0</v>
      </c>
      <c r="E22" s="136">
        <v>0</v>
      </c>
      <c r="F22" s="136">
        <v>0</v>
      </c>
      <c r="G22" s="136">
        <v>0</v>
      </c>
      <c r="H22" s="136">
        <v>0</v>
      </c>
      <c r="I22" s="136">
        <v>0</v>
      </c>
      <c r="J22" s="136">
        <v>0</v>
      </c>
      <c r="K22" s="136">
        <v>0</v>
      </c>
      <c r="L22" s="136">
        <v>0</v>
      </c>
      <c r="M22" s="136">
        <v>0</v>
      </c>
      <c r="N22" s="136">
        <v>0</v>
      </c>
      <c r="O22" s="136">
        <v>0</v>
      </c>
      <c r="P22" s="136">
        <v>0</v>
      </c>
      <c r="Q22" s="136">
        <v>0</v>
      </c>
      <c r="R22" s="136">
        <v>0</v>
      </c>
      <c r="S22" s="136">
        <v>0</v>
      </c>
      <c r="T22" s="71">
        <v>4</v>
      </c>
      <c r="U22" s="71">
        <v>5.5</v>
      </c>
      <c r="V22" s="71">
        <v>2.5</v>
      </c>
      <c r="W22" s="71"/>
      <c r="X22" s="71">
        <v>1.5</v>
      </c>
      <c r="Y22" s="71"/>
      <c r="Z22" s="135">
        <v>2.5</v>
      </c>
      <c r="AA22" s="135">
        <v>4</v>
      </c>
      <c r="AB22" s="135">
        <v>5.5</v>
      </c>
      <c r="AC22" s="135"/>
      <c r="AD22" s="135"/>
    </row>
    <row r="23" spans="1:1000 1025:2025 2050:3050 3075:4075 4100:5100 5125:6125 6150:7150 7175:8175 8200:9200 9225:10225 10250:11250 11275:12275 12300:13300 13325:14325 14350:15350 15375:16375" ht="13.5" hidden="1">
      <c r="A23" s="135" t="s">
        <v>107</v>
      </c>
      <c r="B23" s="71">
        <v>4.5999999999999996</v>
      </c>
      <c r="C23" s="136">
        <v>0</v>
      </c>
      <c r="D23" s="136">
        <v>0</v>
      </c>
      <c r="E23" s="136">
        <v>0</v>
      </c>
      <c r="F23" s="136">
        <v>0</v>
      </c>
      <c r="G23" s="136">
        <v>0</v>
      </c>
      <c r="H23" s="136">
        <v>0</v>
      </c>
      <c r="I23" s="136">
        <v>0</v>
      </c>
      <c r="J23" s="136">
        <v>0</v>
      </c>
      <c r="K23" s="136">
        <v>0</v>
      </c>
      <c r="L23" s="136">
        <v>0</v>
      </c>
      <c r="M23" s="136">
        <v>0</v>
      </c>
      <c r="N23" s="136">
        <v>0</v>
      </c>
      <c r="O23" s="136">
        <v>0</v>
      </c>
      <c r="P23" s="136">
        <v>0</v>
      </c>
      <c r="Q23" s="136">
        <v>0</v>
      </c>
      <c r="R23" s="136">
        <v>0</v>
      </c>
      <c r="S23" s="136">
        <v>0</v>
      </c>
      <c r="T23" s="71">
        <v>4</v>
      </c>
      <c r="U23" s="71">
        <v>5.5</v>
      </c>
      <c r="V23" s="71">
        <v>2.5</v>
      </c>
      <c r="W23" s="71"/>
      <c r="X23" s="71">
        <v>4.5999999999999996</v>
      </c>
      <c r="Y23" s="71"/>
      <c r="Z23" s="135">
        <v>2.5</v>
      </c>
      <c r="AA23" s="135">
        <v>4</v>
      </c>
      <c r="AB23" s="135">
        <v>5.5</v>
      </c>
      <c r="AC23" s="135"/>
      <c r="AD23" s="135"/>
    </row>
    <row r="24" spans="1:1000 1025:2025 2050:3050 3075:4075 4100:5100 5125:6125 6150:7150 7175:8175 8200:9200 9225:10225 10250:11250 11275:12275 12300:13300 13325:14325 14350:15350 15375:16375" ht="16.5">
      <c r="A24" t="s">
        <v>108</v>
      </c>
      <c r="B24" s="137">
        <v>-0.1</v>
      </c>
      <c r="C24" s="132">
        <v>0</v>
      </c>
      <c r="D24" s="132">
        <v>0</v>
      </c>
      <c r="E24" s="132">
        <v>0</v>
      </c>
      <c r="F24" s="132">
        <v>0</v>
      </c>
      <c r="G24" s="132">
        <v>0</v>
      </c>
      <c r="H24" s="132">
        <v>0</v>
      </c>
      <c r="I24" s="132">
        <v>0</v>
      </c>
      <c r="J24" s="132">
        <v>0</v>
      </c>
      <c r="K24" s="132">
        <v>0</v>
      </c>
      <c r="L24" s="132">
        <v>0</v>
      </c>
      <c r="M24" s="132">
        <v>0</v>
      </c>
      <c r="N24" s="132">
        <v>0</v>
      </c>
      <c r="O24" s="132">
        <v>0</v>
      </c>
      <c r="P24" s="132">
        <v>0</v>
      </c>
      <c r="Q24" s="132">
        <v>0</v>
      </c>
      <c r="R24" s="132">
        <v>0</v>
      </c>
      <c r="S24" s="132">
        <v>0</v>
      </c>
      <c r="T24" s="132">
        <v>4</v>
      </c>
      <c r="U24">
        <v>5.5</v>
      </c>
      <c r="V24">
        <v>2.5</v>
      </c>
      <c r="W24" s="138"/>
      <c r="X24">
        <v>-0.1</v>
      </c>
      <c r="Y24" s="138"/>
      <c r="Z24" s="71">
        <v>2.5</v>
      </c>
      <c r="AA24" s="71">
        <v>4</v>
      </c>
      <c r="AB24" s="71">
        <v>5.5</v>
      </c>
      <c r="AC24" s="71"/>
      <c r="AD24" s="71"/>
    </row>
    <row r="25" spans="1:1000 1025:2025 2050:3050 3075:4075 4100:5100 5125:6125 6150:7150 7175:8175 8200:9200 9225:10225 10250:11250 11275:12275 12300:13300 13325:14325 14350:15350 15375:16375" ht="16.5">
      <c r="A25" t="s">
        <v>109</v>
      </c>
      <c r="B25" s="137">
        <v>1.1000000000000001</v>
      </c>
      <c r="C25" s="139">
        <v>0</v>
      </c>
      <c r="D25" s="139">
        <v>0</v>
      </c>
      <c r="E25" s="139">
        <v>0</v>
      </c>
      <c r="F25" s="139">
        <v>0</v>
      </c>
      <c r="G25" s="139">
        <v>0</v>
      </c>
      <c r="H25" s="139">
        <v>0</v>
      </c>
      <c r="I25" s="139">
        <v>0</v>
      </c>
      <c r="J25" s="139">
        <v>0</v>
      </c>
      <c r="K25" s="139">
        <v>0</v>
      </c>
      <c r="L25" s="139">
        <v>0</v>
      </c>
      <c r="M25" s="139">
        <v>0</v>
      </c>
      <c r="N25" s="139">
        <v>0</v>
      </c>
      <c r="O25" s="139">
        <v>0</v>
      </c>
      <c r="P25" s="139">
        <v>0</v>
      </c>
      <c r="Q25" s="139">
        <v>0</v>
      </c>
      <c r="R25" s="139">
        <v>0</v>
      </c>
      <c r="S25" s="139">
        <v>0</v>
      </c>
      <c r="T25" s="132">
        <v>4</v>
      </c>
      <c r="U25">
        <v>5.5</v>
      </c>
      <c r="V25">
        <v>2.5</v>
      </c>
      <c r="W25" s="138"/>
      <c r="X25">
        <v>1.1000000000000001</v>
      </c>
      <c r="Y25" s="138"/>
      <c r="Z25" s="71">
        <v>2.5</v>
      </c>
      <c r="AA25" s="71">
        <v>4</v>
      </c>
      <c r="AB25" s="71">
        <v>5.5</v>
      </c>
      <c r="AC25" s="71"/>
      <c r="AD25" s="71"/>
    </row>
    <row r="26" spans="1:1000 1025:2025 2050:3050 3075:4075 4100:5100 5125:6125 6150:7150 7175:8175 8200:9200 9225:10225 10250:11250 11275:12275 12300:13300 13325:14325 14350:15350 15375:16375" ht="16.5">
      <c r="A26" t="s">
        <v>110</v>
      </c>
      <c r="B26" s="137">
        <v>1</v>
      </c>
      <c r="C26" s="137">
        <v>0</v>
      </c>
      <c r="D26" s="137">
        <v>0</v>
      </c>
      <c r="E26" s="137">
        <v>0</v>
      </c>
      <c r="F26" s="137">
        <v>0</v>
      </c>
      <c r="G26" s="137">
        <v>0</v>
      </c>
      <c r="H26" s="137">
        <v>0</v>
      </c>
      <c r="I26" s="137">
        <v>0</v>
      </c>
      <c r="J26" s="137">
        <v>0</v>
      </c>
      <c r="K26" s="137">
        <v>0</v>
      </c>
      <c r="L26" s="137">
        <v>0</v>
      </c>
      <c r="M26" s="137">
        <v>0</v>
      </c>
      <c r="N26" s="137">
        <v>0</v>
      </c>
      <c r="O26" s="137">
        <v>0</v>
      </c>
      <c r="P26" s="137">
        <v>0</v>
      </c>
      <c r="Q26" s="137">
        <v>0</v>
      </c>
      <c r="R26" s="137">
        <v>0</v>
      </c>
      <c r="S26" s="137">
        <v>0</v>
      </c>
      <c r="T26" s="132">
        <v>4</v>
      </c>
      <c r="U26">
        <v>5.5</v>
      </c>
      <c r="V26">
        <v>2.5</v>
      </c>
      <c r="W26" s="138"/>
      <c r="X26">
        <v>1</v>
      </c>
      <c r="Y26" s="138"/>
      <c r="Z26" s="71">
        <v>2.5</v>
      </c>
      <c r="AA26" s="71">
        <v>4</v>
      </c>
      <c r="AB26" s="71">
        <v>5.5</v>
      </c>
      <c r="AC26" s="71"/>
      <c r="AD26" s="71"/>
    </row>
    <row r="27" spans="1:1000 1025:2025 2050:3050 3075:4075 4100:5100 5125:6125 6150:7150 7175:8175 8200:9200 9225:10225 10250:11250 11275:12275 12300:13300 13325:14325 14350:15350 15375:16375" ht="16.5">
      <c r="A27" t="s">
        <v>111</v>
      </c>
      <c r="B27" s="137">
        <v>2.6</v>
      </c>
      <c r="C27" s="137">
        <v>0</v>
      </c>
      <c r="D27" s="137">
        <v>0</v>
      </c>
      <c r="E27" s="137">
        <v>0</v>
      </c>
      <c r="F27" s="137">
        <v>0</v>
      </c>
      <c r="G27" s="137">
        <v>0</v>
      </c>
      <c r="H27" s="137">
        <v>0</v>
      </c>
      <c r="I27" s="137">
        <v>0</v>
      </c>
      <c r="J27" s="137">
        <v>0</v>
      </c>
      <c r="K27" s="137">
        <v>0</v>
      </c>
      <c r="L27" s="137">
        <v>0</v>
      </c>
      <c r="M27" s="137">
        <v>0</v>
      </c>
      <c r="N27" s="137">
        <v>0</v>
      </c>
      <c r="O27" s="137">
        <v>0</v>
      </c>
      <c r="P27" s="137">
        <v>0</v>
      </c>
      <c r="Q27" s="137">
        <v>0</v>
      </c>
      <c r="R27" s="137">
        <v>0</v>
      </c>
      <c r="S27" s="137">
        <v>0</v>
      </c>
      <c r="T27" s="132">
        <v>4</v>
      </c>
      <c r="U27">
        <v>5.5</v>
      </c>
      <c r="V27">
        <v>2.5</v>
      </c>
      <c r="W27" s="138"/>
      <c r="X27">
        <v>2.6</v>
      </c>
      <c r="Y27" s="138"/>
      <c r="Z27" s="71">
        <v>2.5</v>
      </c>
      <c r="AA27" s="71">
        <v>4</v>
      </c>
      <c r="AB27" s="71">
        <v>5.5</v>
      </c>
      <c r="AC27" s="71"/>
      <c r="AD27" s="71"/>
    </row>
    <row r="28" spans="1:1000 1025:2025 2050:3050 3075:4075 4100:5100 5125:6125 6150:7150 7175:8175 8200:9200 9225:10225 10250:11250 11275:12275 12300:13300 13325:14325 14350:15350 15375:16375" ht="16.5">
      <c r="A28" t="s">
        <v>112</v>
      </c>
      <c r="B28" s="137">
        <v>3.7</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2">
        <v>4</v>
      </c>
      <c r="U28">
        <v>5.5</v>
      </c>
      <c r="V28">
        <v>2.5</v>
      </c>
      <c r="W28"/>
      <c r="X28">
        <v>3.7</v>
      </c>
      <c r="Y28" s="138"/>
      <c r="Z28" s="71">
        <v>2.5</v>
      </c>
      <c r="AA28" s="71">
        <v>4</v>
      </c>
      <c r="AB28" s="71">
        <v>5.5</v>
      </c>
      <c r="AC28" s="71"/>
      <c r="AD28" s="71"/>
    </row>
    <row r="29" spans="1:1000 1025:2025 2050:3050 3075:4075 4100:5100 5125:6125 6150:7150 7175:8175 8200:9200 9225:10225 10250:11250 11275:12275 12300:13300 13325:14325 14350:15350 15375:16375" ht="16.5">
      <c r="A29" t="s">
        <v>113</v>
      </c>
      <c r="B29" s="140">
        <v>0.9</v>
      </c>
      <c r="C29" s="137">
        <v>0</v>
      </c>
      <c r="D29" s="137">
        <v>0</v>
      </c>
      <c r="E29" s="137">
        <v>0</v>
      </c>
      <c r="F29" s="137">
        <v>0</v>
      </c>
      <c r="G29" s="137">
        <v>0</v>
      </c>
      <c r="H29" s="137">
        <v>0</v>
      </c>
      <c r="I29" s="137">
        <v>0</v>
      </c>
      <c r="J29" s="137">
        <v>0</v>
      </c>
      <c r="K29" s="137">
        <v>0</v>
      </c>
      <c r="L29" s="137">
        <v>0</v>
      </c>
      <c r="M29" s="137">
        <v>0</v>
      </c>
      <c r="N29" s="137">
        <v>0</v>
      </c>
      <c r="O29" s="137">
        <v>0</v>
      </c>
      <c r="P29" s="137">
        <v>0</v>
      </c>
      <c r="Q29" s="137">
        <v>0</v>
      </c>
      <c r="R29" s="137">
        <v>0</v>
      </c>
      <c r="S29" s="137">
        <v>0</v>
      </c>
      <c r="T29" s="132">
        <v>4</v>
      </c>
      <c r="U29">
        <v>5.5</v>
      </c>
      <c r="V29">
        <v>2.5</v>
      </c>
      <c r="W29" s="26"/>
      <c r="X29" s="26">
        <v>0.9</v>
      </c>
      <c r="Y29" s="138"/>
      <c r="Z29" s="71">
        <v>2.5</v>
      </c>
      <c r="AA29" s="71">
        <v>4</v>
      </c>
      <c r="AB29" s="71">
        <v>5.5</v>
      </c>
      <c r="AC29" s="71"/>
      <c r="AD29" s="71"/>
    </row>
    <row r="30" spans="1:1000 1025:2025 2050:3050 3075:4075 4100:5100 5125:6125 6150:7150 7175:8175 8200:9200 9225:10225 10250:11250 11275:12275 12300:13300 13325:14325 14350:15350 15375:16375" ht="16.5">
      <c r="A30" t="s">
        <v>114</v>
      </c>
      <c r="B30" s="140">
        <v>3.5</v>
      </c>
      <c r="C30" s="137">
        <v>0</v>
      </c>
      <c r="D30" s="137">
        <v>0</v>
      </c>
      <c r="E30" s="137">
        <v>0</v>
      </c>
      <c r="F30" s="137">
        <v>0</v>
      </c>
      <c r="G30" s="137">
        <v>0</v>
      </c>
      <c r="H30" s="137">
        <v>0</v>
      </c>
      <c r="I30" s="137">
        <v>0</v>
      </c>
      <c r="J30" s="137">
        <v>0</v>
      </c>
      <c r="K30" s="137">
        <v>0</v>
      </c>
      <c r="L30" s="137">
        <v>0</v>
      </c>
      <c r="M30" s="137">
        <v>0</v>
      </c>
      <c r="N30" s="137">
        <v>0</v>
      </c>
      <c r="O30" s="137">
        <v>0</v>
      </c>
      <c r="P30" s="137">
        <v>0</v>
      </c>
      <c r="Q30" s="137">
        <v>0</v>
      </c>
      <c r="R30" s="137">
        <v>0</v>
      </c>
      <c r="S30" s="137">
        <v>0</v>
      </c>
      <c r="T30" s="132">
        <v>4</v>
      </c>
      <c r="U30">
        <v>5.5</v>
      </c>
      <c r="V30">
        <v>2.5</v>
      </c>
      <c r="W30" s="26"/>
      <c r="X30">
        <v>3.5</v>
      </c>
      <c r="Y30" s="138"/>
      <c r="Z30" s="71">
        <v>2.5</v>
      </c>
      <c r="AA30" s="71">
        <v>4</v>
      </c>
      <c r="AB30" s="71">
        <v>5.5</v>
      </c>
      <c r="AC30" s="71"/>
      <c r="AD30" s="71"/>
    </row>
    <row r="31" spans="1:1000 1025:2025 2050:3050 3075:4075 4100:5100 5125:6125 6150:7150 7175:8175 8200:9200 9225:10225 10250:11250 11275:12275 12300:13300 13325:14325 14350:15350 15375:16375" ht="16.5">
      <c r="A31" t="s">
        <v>115</v>
      </c>
      <c r="B31" s="140">
        <v>1.8</v>
      </c>
      <c r="C31" s="137">
        <v>0</v>
      </c>
      <c r="D31" s="137">
        <v>0</v>
      </c>
      <c r="E31" s="137">
        <v>0</v>
      </c>
      <c r="F31" s="137">
        <v>0</v>
      </c>
      <c r="G31" s="137">
        <v>0</v>
      </c>
      <c r="H31" s="137">
        <v>0</v>
      </c>
      <c r="I31" s="137">
        <v>0</v>
      </c>
      <c r="J31" s="137">
        <v>0</v>
      </c>
      <c r="K31" s="137">
        <v>0</v>
      </c>
      <c r="L31" s="137">
        <v>0</v>
      </c>
      <c r="M31" s="137">
        <v>0</v>
      </c>
      <c r="N31" s="137">
        <v>0</v>
      </c>
      <c r="O31" s="137">
        <v>0</v>
      </c>
      <c r="P31" s="137">
        <v>0</v>
      </c>
      <c r="Q31" s="137">
        <v>0</v>
      </c>
      <c r="R31" s="137">
        <v>0</v>
      </c>
      <c r="S31" s="137">
        <v>0</v>
      </c>
      <c r="T31" s="132">
        <v>4</v>
      </c>
      <c r="U31">
        <v>5.5</v>
      </c>
      <c r="V31">
        <v>2.5</v>
      </c>
      <c r="W31" s="26"/>
      <c r="X31">
        <v>1.8</v>
      </c>
      <c r="Y31" s="138"/>
      <c r="Z31" s="71">
        <v>2.5</v>
      </c>
      <c r="AA31" s="71">
        <v>4</v>
      </c>
      <c r="AB31" s="71">
        <v>5.5</v>
      </c>
      <c r="AC31" s="71"/>
      <c r="AD31" s="71"/>
    </row>
    <row r="32" spans="1:1000 1025:2025 2050:3050 3075:4075 4100:5100 5125:6125 6150:7150 7175:8175 8200:9200 9225:10225 10250:11250 11275:12275 12300:13300 13325:14325 14350:15350 15375:16375" ht="16.5">
      <c r="A32" t="s">
        <v>116</v>
      </c>
      <c r="B32" s="140">
        <v>1.9</v>
      </c>
      <c r="C32" s="137">
        <v>0</v>
      </c>
      <c r="D32" s="137">
        <v>0</v>
      </c>
      <c r="E32" s="137">
        <v>0</v>
      </c>
      <c r="F32" s="137">
        <v>0</v>
      </c>
      <c r="G32" s="137">
        <v>0</v>
      </c>
      <c r="H32" s="137">
        <v>0</v>
      </c>
      <c r="I32" s="137">
        <v>0</v>
      </c>
      <c r="J32" s="137">
        <v>0</v>
      </c>
      <c r="K32" s="137">
        <v>0</v>
      </c>
      <c r="L32" s="137">
        <v>0</v>
      </c>
      <c r="M32" s="137">
        <v>0</v>
      </c>
      <c r="N32" s="137">
        <v>0</v>
      </c>
      <c r="O32" s="137">
        <v>0</v>
      </c>
      <c r="P32" s="137">
        <v>0</v>
      </c>
      <c r="Q32" s="137">
        <v>0</v>
      </c>
      <c r="R32" s="137">
        <v>0</v>
      </c>
      <c r="S32" s="137">
        <v>0</v>
      </c>
      <c r="T32" s="132">
        <v>4</v>
      </c>
      <c r="U32">
        <v>5.5</v>
      </c>
      <c r="V32">
        <v>2.5</v>
      </c>
      <c r="W32"/>
      <c r="X32">
        <v>1.9</v>
      </c>
      <c r="Y32" s="138"/>
      <c r="Z32" s="71">
        <v>2.5</v>
      </c>
      <c r="AA32" s="71">
        <v>4</v>
      </c>
      <c r="AB32" s="71">
        <v>5.5</v>
      </c>
      <c r="AC32" s="71"/>
      <c r="AD32" s="71"/>
    </row>
    <row r="33" spans="1:30" ht="16.5">
      <c r="A33" t="s">
        <v>117</v>
      </c>
      <c r="B33" s="140">
        <v>2.5</v>
      </c>
      <c r="C33" s="137">
        <v>0</v>
      </c>
      <c r="D33" s="137">
        <v>0</v>
      </c>
      <c r="E33" s="137">
        <v>0</v>
      </c>
      <c r="F33" s="137">
        <v>0</v>
      </c>
      <c r="G33" s="137">
        <v>0</v>
      </c>
      <c r="H33" s="137">
        <v>0</v>
      </c>
      <c r="I33" s="137">
        <v>0</v>
      </c>
      <c r="J33" s="137">
        <v>0</v>
      </c>
      <c r="K33" s="137">
        <v>0</v>
      </c>
      <c r="L33" s="137">
        <v>0</v>
      </c>
      <c r="M33" s="137">
        <v>0</v>
      </c>
      <c r="N33" s="137">
        <v>0</v>
      </c>
      <c r="O33" s="137">
        <v>0</v>
      </c>
      <c r="P33" s="137">
        <v>0</v>
      </c>
      <c r="Q33" s="137">
        <v>0</v>
      </c>
      <c r="R33" s="137">
        <v>0</v>
      </c>
      <c r="S33" s="137">
        <v>0</v>
      </c>
      <c r="T33" s="132">
        <v>4</v>
      </c>
      <c r="U33">
        <v>5.5</v>
      </c>
      <c r="V33">
        <v>2.5</v>
      </c>
      <c r="W33"/>
      <c r="X33">
        <v>2.5</v>
      </c>
      <c r="Y33"/>
      <c r="Z33" s="71">
        <v>2.5</v>
      </c>
      <c r="AA33" s="71">
        <v>4</v>
      </c>
      <c r="AB33" s="71">
        <v>5.5</v>
      </c>
      <c r="AC33" s="71"/>
      <c r="AD33" s="71"/>
    </row>
    <row r="34" spans="1:30" ht="16.5">
      <c r="A34" t="s">
        <v>118</v>
      </c>
      <c r="B34" s="140">
        <v>0.5</v>
      </c>
      <c r="C34" s="137">
        <v>0</v>
      </c>
      <c r="D34" s="137">
        <v>0</v>
      </c>
      <c r="E34" s="137">
        <v>0</v>
      </c>
      <c r="F34" s="137">
        <v>0</v>
      </c>
      <c r="G34" s="137">
        <v>0</v>
      </c>
      <c r="H34" s="137">
        <v>0</v>
      </c>
      <c r="I34" s="137">
        <v>0</v>
      </c>
      <c r="J34" s="137">
        <v>0</v>
      </c>
      <c r="K34" s="137">
        <v>0</v>
      </c>
      <c r="L34" s="137">
        <v>0</v>
      </c>
      <c r="M34" s="137">
        <v>0</v>
      </c>
      <c r="N34" s="137">
        <v>0</v>
      </c>
      <c r="O34" s="137">
        <v>0</v>
      </c>
      <c r="P34" s="137">
        <v>0</v>
      </c>
      <c r="Q34" s="137">
        <v>0</v>
      </c>
      <c r="R34" s="137">
        <v>0</v>
      </c>
      <c r="S34" s="137">
        <v>0</v>
      </c>
      <c r="T34" s="132">
        <v>4</v>
      </c>
      <c r="U34">
        <v>5.5</v>
      </c>
      <c r="V34">
        <v>2.5</v>
      </c>
      <c r="W34" s="26"/>
      <c r="X34" s="26">
        <v>0.5</v>
      </c>
      <c r="Y34" s="26"/>
      <c r="Z34" s="71">
        <v>2.5</v>
      </c>
      <c r="AA34" s="71">
        <v>4</v>
      </c>
      <c r="AB34" s="71">
        <v>5.5</v>
      </c>
      <c r="AC34" s="71"/>
      <c r="AD34" s="71"/>
    </row>
    <row r="35" spans="1:30" ht="16.5">
      <c r="A35" t="s">
        <v>119</v>
      </c>
      <c r="B35" s="140">
        <v>0.7</v>
      </c>
      <c r="C35" s="137">
        <v>0</v>
      </c>
      <c r="D35" s="137">
        <v>0</v>
      </c>
      <c r="E35" s="137">
        <v>0</v>
      </c>
      <c r="F35" s="137">
        <v>0</v>
      </c>
      <c r="G35" s="137">
        <v>0</v>
      </c>
      <c r="H35" s="137">
        <v>0</v>
      </c>
      <c r="I35" s="137">
        <v>0</v>
      </c>
      <c r="J35" s="137">
        <v>0</v>
      </c>
      <c r="K35" s="137">
        <v>0</v>
      </c>
      <c r="L35" s="137">
        <v>0</v>
      </c>
      <c r="M35" s="137">
        <v>0</v>
      </c>
      <c r="N35" s="137">
        <v>0</v>
      </c>
      <c r="O35" s="137">
        <v>0</v>
      </c>
      <c r="P35" s="137">
        <v>0</v>
      </c>
      <c r="Q35" s="137">
        <v>0</v>
      </c>
      <c r="R35" s="137">
        <v>0</v>
      </c>
      <c r="S35" s="137">
        <v>0</v>
      </c>
      <c r="T35" s="132">
        <v>4</v>
      </c>
      <c r="U35">
        <v>5.5</v>
      </c>
      <c r="V35">
        <v>2.5</v>
      </c>
      <c r="W35" s="26"/>
      <c r="X35" s="26">
        <v>0.7</v>
      </c>
      <c r="Y35" s="26"/>
      <c r="Z35" s="71">
        <v>2.5</v>
      </c>
      <c r="AA35" s="71">
        <v>4</v>
      </c>
      <c r="AB35" s="71">
        <v>5.5</v>
      </c>
      <c r="AC35" s="71"/>
      <c r="AD35" s="71"/>
    </row>
    <row r="36" spans="1:30" ht="16.5">
      <c r="A36" t="s">
        <v>120</v>
      </c>
      <c r="B36" s="140">
        <v>-0.1</v>
      </c>
      <c r="C36" s="137">
        <v>0</v>
      </c>
      <c r="D36" s="137">
        <v>0</v>
      </c>
      <c r="E36" s="137">
        <v>0</v>
      </c>
      <c r="F36" s="137">
        <v>0</v>
      </c>
      <c r="G36" s="137">
        <v>0</v>
      </c>
      <c r="H36" s="137">
        <v>0</v>
      </c>
      <c r="I36" s="137">
        <v>0</v>
      </c>
      <c r="J36" s="137">
        <v>0</v>
      </c>
      <c r="K36" s="137">
        <v>0</v>
      </c>
      <c r="L36" s="137">
        <v>0</v>
      </c>
      <c r="M36" s="137">
        <v>0</v>
      </c>
      <c r="N36" s="137">
        <v>0</v>
      </c>
      <c r="O36" s="137">
        <v>0</v>
      </c>
      <c r="P36" s="137">
        <v>0</v>
      </c>
      <c r="Q36" s="137">
        <v>0</v>
      </c>
      <c r="R36" s="137">
        <v>0</v>
      </c>
      <c r="S36" s="137">
        <v>0</v>
      </c>
      <c r="T36" s="132">
        <v>4</v>
      </c>
      <c r="U36">
        <v>5.5</v>
      </c>
      <c r="V36">
        <v>2.5</v>
      </c>
      <c r="W36" s="26"/>
      <c r="X36" s="26">
        <v>-0.1</v>
      </c>
      <c r="Y36" s="26"/>
      <c r="Z36" s="71">
        <v>2.5</v>
      </c>
      <c r="AA36" s="71">
        <v>4</v>
      </c>
      <c r="AB36" s="71">
        <v>5.5</v>
      </c>
      <c r="AC36" s="71"/>
      <c r="AD36" s="71"/>
    </row>
    <row r="37" spans="1:30" ht="16.5">
      <c r="A37" t="s">
        <v>121</v>
      </c>
      <c r="B37" s="140">
        <v>1.7</v>
      </c>
      <c r="C37" s="141">
        <v>0</v>
      </c>
      <c r="D37" s="141">
        <v>0</v>
      </c>
      <c r="E37" s="141">
        <v>0</v>
      </c>
      <c r="F37" s="141">
        <v>0</v>
      </c>
      <c r="G37" s="141">
        <v>0</v>
      </c>
      <c r="H37" s="141">
        <v>0</v>
      </c>
      <c r="I37" s="141">
        <v>0</v>
      </c>
      <c r="J37" s="141">
        <v>0</v>
      </c>
      <c r="K37" s="141">
        <v>0</v>
      </c>
      <c r="L37" s="141">
        <v>0</v>
      </c>
      <c r="M37" s="141">
        <v>0</v>
      </c>
      <c r="N37" s="141">
        <v>0</v>
      </c>
      <c r="O37" s="141">
        <v>0</v>
      </c>
      <c r="P37" s="141">
        <v>0</v>
      </c>
      <c r="Q37" s="141">
        <v>0</v>
      </c>
      <c r="R37" s="141">
        <v>0</v>
      </c>
      <c r="S37" s="141">
        <v>0</v>
      </c>
      <c r="T37" s="132">
        <v>4</v>
      </c>
      <c r="U37">
        <v>5.5</v>
      </c>
      <c r="V37">
        <v>2.5</v>
      </c>
      <c r="W37" s="26"/>
      <c r="X37" s="26">
        <v>1.7</v>
      </c>
      <c r="Y37" s="26"/>
      <c r="Z37" s="71">
        <v>2.5</v>
      </c>
      <c r="AA37" s="71">
        <v>4</v>
      </c>
      <c r="AB37" s="71">
        <v>5.5</v>
      </c>
      <c r="AC37" s="71"/>
      <c r="AD37" s="71"/>
    </row>
    <row r="38" spans="1:30" ht="16.5">
      <c r="A38" t="s">
        <v>122</v>
      </c>
      <c r="B38" s="140">
        <v>1.4</v>
      </c>
      <c r="C38" s="141">
        <v>0</v>
      </c>
      <c r="D38" s="141">
        <v>0</v>
      </c>
      <c r="E38" s="141">
        <v>0</v>
      </c>
      <c r="F38" s="141">
        <v>0</v>
      </c>
      <c r="G38" s="141">
        <v>0</v>
      </c>
      <c r="H38" s="141">
        <v>0</v>
      </c>
      <c r="I38" s="141">
        <v>0</v>
      </c>
      <c r="J38" s="141">
        <v>0</v>
      </c>
      <c r="K38" s="141">
        <v>0</v>
      </c>
      <c r="L38" s="141">
        <v>0</v>
      </c>
      <c r="M38" s="141">
        <v>0</v>
      </c>
      <c r="N38" s="141">
        <v>0</v>
      </c>
      <c r="O38" s="141">
        <v>0</v>
      </c>
      <c r="P38" s="141">
        <v>0</v>
      </c>
      <c r="Q38" s="141">
        <v>0</v>
      </c>
      <c r="R38" s="141">
        <v>0</v>
      </c>
      <c r="S38" s="141">
        <v>0</v>
      </c>
      <c r="T38" s="132">
        <v>4</v>
      </c>
      <c r="U38">
        <v>5.5</v>
      </c>
      <c r="V38">
        <v>2.5</v>
      </c>
      <c r="W38" s="138"/>
      <c r="X38" s="138">
        <v>1.4</v>
      </c>
      <c r="Y38" s="138"/>
      <c r="Z38" s="71">
        <v>2.5</v>
      </c>
      <c r="AA38" s="71">
        <v>4</v>
      </c>
      <c r="AB38" s="71">
        <v>5.5</v>
      </c>
      <c r="AC38" s="71"/>
      <c r="AD38" s="71"/>
    </row>
    <row r="39" spans="1:30" ht="16.5">
      <c r="A39" t="s">
        <v>123</v>
      </c>
      <c r="B39" s="140">
        <v>3.6</v>
      </c>
      <c r="C39" s="141">
        <v>0</v>
      </c>
      <c r="D39" s="141">
        <v>0</v>
      </c>
      <c r="E39" s="141">
        <v>0</v>
      </c>
      <c r="F39" s="141">
        <v>0</v>
      </c>
      <c r="G39" s="141">
        <v>0</v>
      </c>
      <c r="H39" s="141">
        <v>0</v>
      </c>
      <c r="I39" s="141">
        <v>0</v>
      </c>
      <c r="J39" s="141">
        <v>0</v>
      </c>
      <c r="K39" s="141">
        <v>0</v>
      </c>
      <c r="L39" s="141">
        <v>0</v>
      </c>
      <c r="M39" s="141">
        <v>0</v>
      </c>
      <c r="N39" s="141">
        <v>0</v>
      </c>
      <c r="O39" s="141">
        <v>0</v>
      </c>
      <c r="P39" s="141">
        <v>0</v>
      </c>
      <c r="Q39" s="141">
        <v>0</v>
      </c>
      <c r="R39" s="141">
        <v>0</v>
      </c>
      <c r="S39" s="141">
        <v>0</v>
      </c>
      <c r="T39" s="132">
        <v>4</v>
      </c>
      <c r="U39">
        <v>5.5</v>
      </c>
      <c r="V39">
        <v>2.5</v>
      </c>
      <c r="W39" s="138"/>
      <c r="X39" s="138">
        <v>3.6</v>
      </c>
      <c r="Y39" s="138"/>
      <c r="Z39" s="71">
        <v>2.5</v>
      </c>
      <c r="AA39" s="71">
        <v>4</v>
      </c>
      <c r="AB39" s="71">
        <v>5.5</v>
      </c>
      <c r="AC39" s="71"/>
      <c r="AD39" s="71"/>
    </row>
    <row r="40" spans="1:30" ht="16.5">
      <c r="A40" t="s">
        <v>124</v>
      </c>
      <c r="B40" s="140">
        <v>5.8</v>
      </c>
      <c r="C40" s="141">
        <v>0</v>
      </c>
      <c r="D40" s="141">
        <v>0</v>
      </c>
      <c r="E40" s="141">
        <v>0</v>
      </c>
      <c r="F40" s="141">
        <v>0</v>
      </c>
      <c r="G40" s="141">
        <v>0</v>
      </c>
      <c r="H40" s="141">
        <v>0</v>
      </c>
      <c r="I40" s="141">
        <v>0</v>
      </c>
      <c r="J40" s="141">
        <v>0</v>
      </c>
      <c r="K40" s="141">
        <v>0</v>
      </c>
      <c r="L40" s="141">
        <v>0</v>
      </c>
      <c r="M40" s="141">
        <v>0</v>
      </c>
      <c r="N40" s="141">
        <v>0</v>
      </c>
      <c r="O40" s="141">
        <v>0</v>
      </c>
      <c r="P40" s="141">
        <v>0</v>
      </c>
      <c r="Q40" s="141">
        <v>0</v>
      </c>
      <c r="R40" s="141">
        <v>0</v>
      </c>
      <c r="S40" s="141">
        <v>0</v>
      </c>
      <c r="T40" s="132">
        <v>4</v>
      </c>
      <c r="U40">
        <v>5.5</v>
      </c>
      <c r="V40">
        <v>2.5</v>
      </c>
      <c r="W40" s="138"/>
      <c r="X40" s="138">
        <v>5.7</v>
      </c>
      <c r="Y40" s="138"/>
      <c r="Z40" s="71">
        <v>2.5</v>
      </c>
      <c r="AA40" s="71">
        <v>4</v>
      </c>
      <c r="AB40" s="71">
        <v>5.5</v>
      </c>
      <c r="AC40" s="71"/>
      <c r="AD40" s="71"/>
    </row>
    <row r="41" spans="1:30" ht="16.5">
      <c r="A41" t="s">
        <v>125</v>
      </c>
      <c r="B41" s="140">
        <v>6.5</v>
      </c>
      <c r="C41" s="141">
        <v>0</v>
      </c>
      <c r="D41" s="141">
        <v>0</v>
      </c>
      <c r="E41" s="141">
        <v>0</v>
      </c>
      <c r="F41" s="141">
        <v>0</v>
      </c>
      <c r="G41" s="141">
        <v>0</v>
      </c>
      <c r="H41" s="141">
        <v>0</v>
      </c>
      <c r="I41" s="141">
        <v>0</v>
      </c>
      <c r="J41" s="141">
        <v>0</v>
      </c>
      <c r="K41" s="141">
        <v>0</v>
      </c>
      <c r="L41" s="141">
        <v>0</v>
      </c>
      <c r="M41" s="141">
        <v>0</v>
      </c>
      <c r="N41" s="141">
        <v>0</v>
      </c>
      <c r="O41" s="141">
        <v>0</v>
      </c>
      <c r="P41" s="141">
        <v>0</v>
      </c>
      <c r="Q41" s="141">
        <v>0</v>
      </c>
      <c r="R41" s="141">
        <v>0</v>
      </c>
      <c r="S41" s="141">
        <v>0</v>
      </c>
      <c r="T41" s="132">
        <v>4</v>
      </c>
      <c r="U41">
        <v>5.5</v>
      </c>
      <c r="V41">
        <v>2.5</v>
      </c>
      <c r="W41" s="138"/>
      <c r="X41" s="138">
        <v>6.5</v>
      </c>
      <c r="Y41" s="138"/>
      <c r="Z41" s="71">
        <v>2.5</v>
      </c>
      <c r="AA41" s="71">
        <v>4</v>
      </c>
      <c r="AB41" s="71">
        <v>5.5</v>
      </c>
      <c r="AC41" s="71"/>
      <c r="AD41" s="71"/>
    </row>
    <row r="42" spans="1:30" ht="16.5">
      <c r="A42" t="s">
        <v>126</v>
      </c>
      <c r="B42" s="140">
        <v>8.9</v>
      </c>
      <c r="C42" s="141">
        <v>0</v>
      </c>
      <c r="D42" s="141">
        <v>0</v>
      </c>
      <c r="E42" s="141">
        <v>0</v>
      </c>
      <c r="F42" s="141">
        <v>0</v>
      </c>
      <c r="G42" s="141">
        <v>0</v>
      </c>
      <c r="H42" s="141">
        <v>0</v>
      </c>
      <c r="I42" s="141">
        <v>0</v>
      </c>
      <c r="J42" s="141">
        <v>0</v>
      </c>
      <c r="K42" s="141">
        <v>0</v>
      </c>
      <c r="L42" s="141">
        <v>0</v>
      </c>
      <c r="M42" s="141">
        <v>0</v>
      </c>
      <c r="N42" s="141">
        <v>0</v>
      </c>
      <c r="O42" s="141">
        <v>0</v>
      </c>
      <c r="P42" s="141">
        <v>0</v>
      </c>
      <c r="Q42" s="141">
        <v>0</v>
      </c>
      <c r="R42" s="141">
        <v>0</v>
      </c>
      <c r="S42" s="141">
        <v>0</v>
      </c>
      <c r="T42" s="132">
        <v>4</v>
      </c>
      <c r="U42">
        <v>5.5</v>
      </c>
      <c r="V42">
        <v>2.5</v>
      </c>
      <c r="W42" s="138"/>
      <c r="X42" s="138">
        <v>8.9</v>
      </c>
      <c r="Y42" s="138"/>
      <c r="Z42" s="71">
        <v>2.5</v>
      </c>
      <c r="AA42" s="71">
        <v>4</v>
      </c>
      <c r="AB42" s="71">
        <v>5.5</v>
      </c>
      <c r="AC42" s="71"/>
      <c r="AD42" s="71"/>
    </row>
    <row r="43" spans="1:30" ht="16.5">
      <c r="A43" t="s">
        <v>127</v>
      </c>
      <c r="B43" s="140">
        <v>7.7</v>
      </c>
      <c r="C43" s="141">
        <v>0</v>
      </c>
      <c r="D43" s="141">
        <v>0</v>
      </c>
      <c r="E43" s="141">
        <v>0</v>
      </c>
      <c r="F43" s="141">
        <v>0</v>
      </c>
      <c r="G43" s="141">
        <v>0</v>
      </c>
      <c r="H43" s="141">
        <v>0</v>
      </c>
      <c r="I43" s="141">
        <v>0</v>
      </c>
      <c r="J43" s="141">
        <v>0</v>
      </c>
      <c r="K43" s="141">
        <v>0</v>
      </c>
      <c r="L43" s="141">
        <v>0</v>
      </c>
      <c r="M43" s="141">
        <v>0</v>
      </c>
      <c r="N43" s="141">
        <v>0</v>
      </c>
      <c r="O43" s="141">
        <v>0</v>
      </c>
      <c r="P43" s="141">
        <v>0</v>
      </c>
      <c r="Q43" s="141">
        <v>0</v>
      </c>
      <c r="R43" s="141">
        <v>0</v>
      </c>
      <c r="S43" s="141">
        <v>0</v>
      </c>
      <c r="T43" s="132">
        <v>4</v>
      </c>
      <c r="U43">
        <v>5.5</v>
      </c>
      <c r="V43">
        <v>2.5</v>
      </c>
      <c r="W43" s="138"/>
      <c r="X43" s="138">
        <v>7.7</v>
      </c>
      <c r="Y43" s="138"/>
      <c r="Z43" s="71">
        <v>2.5</v>
      </c>
      <c r="AA43" s="71">
        <v>4</v>
      </c>
      <c r="AB43" s="71">
        <v>5.5</v>
      </c>
      <c r="AC43" s="71"/>
      <c r="AD43" s="71"/>
    </row>
    <row r="44" spans="1:30" ht="16.5">
      <c r="A44" t="s">
        <v>128</v>
      </c>
      <c r="B44" s="140">
        <v>7.4</v>
      </c>
      <c r="C44" s="141">
        <v>0</v>
      </c>
      <c r="D44" s="141">
        <v>0</v>
      </c>
      <c r="E44" s="141">
        <v>0</v>
      </c>
      <c r="F44" s="141">
        <v>0</v>
      </c>
      <c r="G44" s="141">
        <v>0</v>
      </c>
      <c r="H44" s="141">
        <v>0</v>
      </c>
      <c r="I44" s="141">
        <v>0</v>
      </c>
      <c r="J44" s="141">
        <v>0</v>
      </c>
      <c r="K44" s="141">
        <v>0</v>
      </c>
      <c r="L44" s="141">
        <v>0</v>
      </c>
      <c r="M44" s="141">
        <v>0</v>
      </c>
      <c r="N44" s="141">
        <v>0</v>
      </c>
      <c r="O44" s="141">
        <v>0</v>
      </c>
      <c r="P44" s="141">
        <v>0</v>
      </c>
      <c r="Q44" s="141">
        <v>0</v>
      </c>
      <c r="R44" s="141">
        <v>0</v>
      </c>
      <c r="S44" s="141">
        <v>0</v>
      </c>
      <c r="T44">
        <v>4</v>
      </c>
      <c r="U44">
        <v>5.5</v>
      </c>
      <c r="V44">
        <v>2.5</v>
      </c>
      <c r="W44" s="138"/>
      <c r="X44" s="138">
        <v>7.4</v>
      </c>
      <c r="Y44" s="138"/>
      <c r="Z44" s="71">
        <v>2.5</v>
      </c>
      <c r="AA44" s="71">
        <v>4</v>
      </c>
      <c r="AB44" s="71">
        <v>5.5</v>
      </c>
      <c r="AC44" s="71"/>
      <c r="AD44" s="71"/>
    </row>
    <row r="45" spans="1:30" ht="16.5">
      <c r="A45" t="s">
        <v>129</v>
      </c>
      <c r="B45" s="140">
        <v>10.27</v>
      </c>
      <c r="C45" s="141">
        <v>0</v>
      </c>
      <c r="D45" s="141">
        <v>0</v>
      </c>
      <c r="E45" s="141">
        <v>0</v>
      </c>
      <c r="F45" s="141">
        <v>0</v>
      </c>
      <c r="G45" s="141">
        <v>0</v>
      </c>
      <c r="H45" s="141">
        <v>0</v>
      </c>
      <c r="I45" s="141">
        <v>0</v>
      </c>
      <c r="J45" s="141">
        <v>0</v>
      </c>
      <c r="K45" s="141">
        <v>0</v>
      </c>
      <c r="L45" s="141">
        <v>0</v>
      </c>
      <c r="M45" s="141">
        <v>0</v>
      </c>
      <c r="N45" s="141">
        <v>0</v>
      </c>
      <c r="O45" s="141">
        <v>0</v>
      </c>
      <c r="P45" s="141">
        <v>0</v>
      </c>
      <c r="Q45" s="141">
        <v>0</v>
      </c>
      <c r="R45" s="141">
        <v>0</v>
      </c>
      <c r="S45" s="141">
        <v>0</v>
      </c>
      <c r="T45">
        <v>4</v>
      </c>
      <c r="U45">
        <v>5.5</v>
      </c>
      <c r="V45">
        <v>2.5</v>
      </c>
      <c r="W45" s="138"/>
      <c r="X45" s="138">
        <v>10.27</v>
      </c>
      <c r="Y45" s="226"/>
      <c r="Z45" s="71">
        <v>2.5</v>
      </c>
      <c r="AA45" s="71">
        <v>4</v>
      </c>
      <c r="AB45" s="71">
        <v>5.5</v>
      </c>
      <c r="AC45" s="71"/>
      <c r="AD45" s="71"/>
    </row>
    <row r="46" spans="1:30" ht="16.5">
      <c r="A46" t="s">
        <v>130</v>
      </c>
      <c r="B46" s="140">
        <v>9.9151144159478548</v>
      </c>
      <c r="C46" s="141">
        <v>0</v>
      </c>
      <c r="D46" s="141">
        <v>0</v>
      </c>
      <c r="E46" s="141">
        <v>0</v>
      </c>
      <c r="F46" s="141">
        <v>0</v>
      </c>
      <c r="G46" s="141">
        <v>0</v>
      </c>
      <c r="H46" s="141">
        <v>0</v>
      </c>
      <c r="I46" s="141">
        <v>0</v>
      </c>
      <c r="J46" s="141">
        <v>0</v>
      </c>
      <c r="K46" s="141">
        <v>0</v>
      </c>
      <c r="L46" s="141">
        <v>0</v>
      </c>
      <c r="M46" s="141">
        <v>0</v>
      </c>
      <c r="N46" s="141">
        <v>0</v>
      </c>
      <c r="O46" s="141">
        <v>0</v>
      </c>
      <c r="P46" s="141">
        <v>0</v>
      </c>
      <c r="Q46" s="141">
        <v>0</v>
      </c>
      <c r="R46" s="141">
        <v>0</v>
      </c>
      <c r="S46" s="141">
        <v>0</v>
      </c>
      <c r="T46">
        <v>4</v>
      </c>
      <c r="U46">
        <v>5.5</v>
      </c>
      <c r="V46">
        <v>2.5</v>
      </c>
      <c r="W46" s="138"/>
      <c r="X46" s="138">
        <v>9.9151144159478548</v>
      </c>
      <c r="Y46" s="142">
        <v>9.9151144159478548</v>
      </c>
      <c r="Z46" s="71">
        <v>2.5</v>
      </c>
      <c r="AA46" s="71">
        <v>4</v>
      </c>
      <c r="AB46" s="71">
        <v>5.5</v>
      </c>
      <c r="AC46" s="135"/>
      <c r="AD46" s="135"/>
    </row>
    <row r="47" spans="1:30" ht="16.5">
      <c r="A47" t="s">
        <v>131</v>
      </c>
      <c r="B47" s="140">
        <v>8.3050314000890069</v>
      </c>
      <c r="C47" s="141">
        <v>0</v>
      </c>
      <c r="D47" s="141">
        <v>0</v>
      </c>
      <c r="E47" s="141">
        <v>0</v>
      </c>
      <c r="F47" s="141">
        <v>0</v>
      </c>
      <c r="G47" s="141">
        <v>0</v>
      </c>
      <c r="H47" s="141">
        <v>0</v>
      </c>
      <c r="I47" s="141">
        <v>0</v>
      </c>
      <c r="J47" s="141">
        <v>0</v>
      </c>
      <c r="K47" s="141">
        <v>0</v>
      </c>
      <c r="L47" s="141">
        <v>0</v>
      </c>
      <c r="M47" s="141">
        <v>0</v>
      </c>
      <c r="N47" s="141">
        <v>0</v>
      </c>
      <c r="O47" s="141">
        <v>0</v>
      </c>
      <c r="P47" s="141">
        <v>0</v>
      </c>
      <c r="Q47" s="141">
        <v>0</v>
      </c>
      <c r="R47" s="141">
        <v>0</v>
      </c>
      <c r="S47" s="141">
        <v>0</v>
      </c>
      <c r="T47">
        <v>4</v>
      </c>
      <c r="U47">
        <v>5.5</v>
      </c>
      <c r="V47">
        <v>2.5</v>
      </c>
      <c r="W47" s="142">
        <v>8.3038746400000001</v>
      </c>
      <c r="X47" s="138">
        <v>8.3038746400000001</v>
      </c>
      <c r="Y47" s="142">
        <v>9.4919388500000004</v>
      </c>
      <c r="Z47" s="71">
        <v>2.5</v>
      </c>
      <c r="AA47" s="71">
        <v>4</v>
      </c>
      <c r="AB47" s="71">
        <v>5.5</v>
      </c>
      <c r="AC47" s="71"/>
      <c r="AD47" s="71"/>
    </row>
    <row r="48" spans="1:30" ht="16.5">
      <c r="A48" t="s">
        <v>132</v>
      </c>
      <c r="B48" s="140">
        <v>6.0170891054468694</v>
      </c>
      <c r="C48" s="141">
        <v>0.19285723760863949</v>
      </c>
      <c r="D48" s="141">
        <v>0.13011986262275865</v>
      </c>
      <c r="E48" s="141">
        <v>0.10341514192898238</v>
      </c>
      <c r="F48" s="141">
        <v>8.8720983516227037E-2</v>
      </c>
      <c r="G48" s="141">
        <v>7.9674185234839712E-2</v>
      </c>
      <c r="H48" s="141">
        <v>7.3830006447311192E-2</v>
      </c>
      <c r="I48" s="141">
        <v>7.0057456266427565E-2</v>
      </c>
      <c r="J48" s="141">
        <v>6.7781399706102974E-2</v>
      </c>
      <c r="K48" s="141">
        <v>0.13577589958166669</v>
      </c>
      <c r="L48" s="141">
        <v>7.018185515838038E-2</v>
      </c>
      <c r="M48" s="141">
        <v>7.2538517495562616E-2</v>
      </c>
      <c r="N48" s="141">
        <v>7.6444671271089781E-2</v>
      </c>
      <c r="O48" s="141">
        <v>8.2495819682963045E-2</v>
      </c>
      <c r="P48" s="141">
        <v>9.186300727991803E-2</v>
      </c>
      <c r="Q48" s="141">
        <v>0.10707755436613642</v>
      </c>
      <c r="R48" s="141">
        <v>0.13472801375325538</v>
      </c>
      <c r="S48" s="141">
        <v>0.19968721175398763</v>
      </c>
      <c r="T48">
        <v>4</v>
      </c>
      <c r="U48">
        <v>5.5</v>
      </c>
      <c r="V48">
        <v>2.5</v>
      </c>
      <c r="W48" s="142">
        <v>6.8902521300000004</v>
      </c>
      <c r="X48" s="138"/>
      <c r="Y48" s="142">
        <v>8.3000000000000007</v>
      </c>
      <c r="Z48" s="71">
        <v>2.5</v>
      </c>
      <c r="AA48" s="71">
        <v>4</v>
      </c>
      <c r="AB48" s="71">
        <v>5.5</v>
      </c>
      <c r="AC48" s="71"/>
      <c r="AD48" s="71"/>
    </row>
    <row r="49" spans="1:30" ht="16.5">
      <c r="A49" t="s">
        <v>133</v>
      </c>
      <c r="B49" s="140">
        <v>1.5301240178583164</v>
      </c>
      <c r="C49" s="141">
        <v>0.51428596695637108</v>
      </c>
      <c r="D49" s="141">
        <v>0.34698630032735789</v>
      </c>
      <c r="E49" s="141">
        <v>0.27577371181061938</v>
      </c>
      <c r="F49" s="141">
        <v>0.23658928937660395</v>
      </c>
      <c r="G49" s="141">
        <v>0.21246449395957434</v>
      </c>
      <c r="H49" s="141">
        <v>0.19688001719282999</v>
      </c>
      <c r="I49" s="141">
        <v>0.18681988337713884</v>
      </c>
      <c r="J49" s="141">
        <v>0.18075039921627578</v>
      </c>
      <c r="K49" s="141">
        <v>0.36206906555111118</v>
      </c>
      <c r="L49" s="141">
        <v>0.18715161375567924</v>
      </c>
      <c r="M49" s="141">
        <v>0.19343604665483394</v>
      </c>
      <c r="N49" s="141">
        <v>0.20385245672290697</v>
      </c>
      <c r="O49" s="141">
        <v>0.21998885248790145</v>
      </c>
      <c r="P49" s="141">
        <v>0.24496801941311297</v>
      </c>
      <c r="Q49" s="141">
        <v>0.28554014497636526</v>
      </c>
      <c r="R49" s="141">
        <v>0.35927470334201406</v>
      </c>
      <c r="S49" s="141">
        <v>0.53249923134396759</v>
      </c>
      <c r="T49">
        <v>4</v>
      </c>
      <c r="U49">
        <v>5.5</v>
      </c>
      <c r="V49">
        <v>2.5</v>
      </c>
      <c r="W49" s="142">
        <v>3.8585587499999998</v>
      </c>
      <c r="X49" s="138"/>
      <c r="Y49" s="142">
        <v>5.90728002</v>
      </c>
      <c r="Z49" s="71">
        <v>2.5</v>
      </c>
      <c r="AA49" s="71">
        <v>4</v>
      </c>
      <c r="AB49" s="71">
        <v>5.5</v>
      </c>
      <c r="AC49" s="71"/>
      <c r="AD49" s="71"/>
    </row>
    <row r="50" spans="1:30" ht="16.5">
      <c r="A50" t="s">
        <v>134</v>
      </c>
      <c r="B50" s="140">
        <v>0.11288395634060622</v>
      </c>
      <c r="C50" s="141">
        <v>0.57857171282591768</v>
      </c>
      <c r="D50" s="141">
        <v>0.39035958786827751</v>
      </c>
      <c r="E50" s="141">
        <v>0.31024542578694692</v>
      </c>
      <c r="F50" s="141">
        <v>0.26616295054867933</v>
      </c>
      <c r="G50" s="141">
        <v>0.23902255570452113</v>
      </c>
      <c r="H50" s="141">
        <v>0.2214900193419338</v>
      </c>
      <c r="I50" s="141">
        <v>0.21017236879928092</v>
      </c>
      <c r="J50" s="141">
        <v>0.20334419911831025</v>
      </c>
      <c r="K50" s="141">
        <v>0.40732769874500008</v>
      </c>
      <c r="L50" s="141">
        <v>0.21054556547513936</v>
      </c>
      <c r="M50" s="141">
        <v>0.21761555248668829</v>
      </c>
      <c r="N50" s="141">
        <v>0.22933401381326979</v>
      </c>
      <c r="O50" s="141">
        <v>0.24748745904888914</v>
      </c>
      <c r="P50" s="141">
        <v>0.27558902183975231</v>
      </c>
      <c r="Q50" s="141">
        <v>0.32123266309841103</v>
      </c>
      <c r="R50" s="141">
        <v>0.40418404125976526</v>
      </c>
      <c r="S50" s="141">
        <v>0.59906163526196377</v>
      </c>
      <c r="T50">
        <v>4</v>
      </c>
      <c r="U50">
        <v>5.5</v>
      </c>
      <c r="V50">
        <v>2.5</v>
      </c>
      <c r="W50" s="142">
        <v>2.7323730300000002</v>
      </c>
      <c r="X50" s="138"/>
      <c r="Y50" s="142">
        <v>4.4720435500000004</v>
      </c>
      <c r="Z50" s="71">
        <v>2.5</v>
      </c>
      <c r="AA50" s="71">
        <v>4</v>
      </c>
      <c r="AB50" s="71">
        <v>5.5</v>
      </c>
      <c r="AC50" s="71">
        <v>8</v>
      </c>
      <c r="AD50" s="71"/>
    </row>
    <row r="51" spans="1:30" ht="16.5">
      <c r="A51" t="s">
        <v>135</v>
      </c>
      <c r="B51" s="140">
        <v>-9.2634885177104387E-2</v>
      </c>
      <c r="C51" s="141">
        <v>0.64285745869546362</v>
      </c>
      <c r="D51" s="141">
        <v>0.43373287540919714</v>
      </c>
      <c r="E51" s="141">
        <v>0.34471713976327401</v>
      </c>
      <c r="F51" s="141">
        <v>0.29573661172075405</v>
      </c>
      <c r="G51" s="141">
        <v>0.26558061744946904</v>
      </c>
      <c r="H51" s="141">
        <v>0.2461000214910376</v>
      </c>
      <c r="I51" s="141">
        <v>0.23352485422142211</v>
      </c>
      <c r="J51" s="141">
        <v>0.2259379990203465</v>
      </c>
      <c r="K51" s="141">
        <v>0.45258633193888764</v>
      </c>
      <c r="L51" s="141">
        <v>0.23393951719460127</v>
      </c>
      <c r="M51" s="141">
        <v>0.24179505831854131</v>
      </c>
      <c r="N51" s="141">
        <v>0.25481557090363394</v>
      </c>
      <c r="O51" s="141">
        <v>0.27498606560987593</v>
      </c>
      <c r="P51" s="141">
        <v>0.30621002426639254</v>
      </c>
      <c r="Q51" s="141">
        <v>0.35692518122045502</v>
      </c>
      <c r="R51" s="141">
        <v>0.44909337917751735</v>
      </c>
      <c r="S51" s="141">
        <v>0.66562403917995905</v>
      </c>
      <c r="T51">
        <v>4</v>
      </c>
      <c r="U51">
        <v>5.5</v>
      </c>
      <c r="V51">
        <v>2.5</v>
      </c>
      <c r="W51" s="142">
        <v>2.81790853</v>
      </c>
      <c r="X51" s="138"/>
      <c r="Y51" s="142">
        <v>3.8838448300000001</v>
      </c>
      <c r="Z51" s="71">
        <v>2.5</v>
      </c>
      <c r="AA51" s="71">
        <v>4</v>
      </c>
      <c r="AB51" s="71">
        <v>5.5</v>
      </c>
      <c r="AC51" s="135"/>
      <c r="AD51" s="135"/>
    </row>
    <row r="52" spans="1:30" ht="16.5">
      <c r="A52" t="s">
        <v>136</v>
      </c>
      <c r="B52" s="140">
        <v>0.44007815594191024</v>
      </c>
      <c r="C52" s="141">
        <v>0.68643751916306428</v>
      </c>
      <c r="D52" s="141">
        <v>0.46313613530988618</v>
      </c>
      <c r="E52" s="141">
        <v>0.36808591863003448</v>
      </c>
      <c r="F52" s="141">
        <v>0.31578494319290917</v>
      </c>
      <c r="G52" s="141">
        <v>0.28358463873119666</v>
      </c>
      <c r="H52" s="141">
        <v>0.26278343034410012</v>
      </c>
      <c r="I52" s="141">
        <v>0.24935577774886974</v>
      </c>
      <c r="J52" s="141">
        <v>0.2412546007429377</v>
      </c>
      <c r="K52" s="141">
        <v>0.48273385751663023</v>
      </c>
      <c r="L52" s="141">
        <v>0.24925611891703037</v>
      </c>
      <c r="M52" s="141">
        <v>0.25762598184581975</v>
      </c>
      <c r="N52" s="141">
        <v>0.2714989797565206</v>
      </c>
      <c r="O52" s="141">
        <v>0.29299008689141104</v>
      </c>
      <c r="P52" s="141">
        <v>0.32625835573833584</v>
      </c>
      <c r="Q52" s="141">
        <v>0.38029396008696548</v>
      </c>
      <c r="R52" s="141">
        <v>0.47849663907789441</v>
      </c>
      <c r="S52" s="141">
        <v>0.70920409964709652</v>
      </c>
      <c r="T52">
        <v>4</v>
      </c>
      <c r="U52">
        <v>5.5</v>
      </c>
      <c r="V52">
        <v>2.5</v>
      </c>
      <c r="W52" s="142">
        <v>3.5479307200000001</v>
      </c>
      <c r="X52" s="138"/>
      <c r="Y52" s="142">
        <v>3.6868941400000002</v>
      </c>
      <c r="Z52" s="71">
        <v>2.5</v>
      </c>
      <c r="AA52" s="71">
        <v>4</v>
      </c>
      <c r="AB52" s="71">
        <v>5.5</v>
      </c>
      <c r="AC52" s="135"/>
      <c r="AD52" s="135"/>
    </row>
    <row r="53" spans="1:30" ht="16.5">
      <c r="A53" t="s">
        <v>137</v>
      </c>
      <c r="B53" s="140">
        <v>0.44184672447360085</v>
      </c>
      <c r="C53" s="141">
        <v>0.75907095327573204</v>
      </c>
      <c r="D53" s="141">
        <v>0.51214156847770109</v>
      </c>
      <c r="E53" s="141">
        <v>0.40703388340796809</v>
      </c>
      <c r="F53" s="141">
        <v>0.34919882897983445</v>
      </c>
      <c r="G53" s="141">
        <v>0.31359134086740958</v>
      </c>
      <c r="H53" s="141">
        <v>0.29058911176587099</v>
      </c>
      <c r="I53" s="141">
        <v>0.27574065029461625</v>
      </c>
      <c r="J53" s="141">
        <v>0.2667822702805891</v>
      </c>
      <c r="K53" s="141">
        <v>0.53297973347953498</v>
      </c>
      <c r="L53" s="141">
        <v>0.27478378845441132</v>
      </c>
      <c r="M53" s="141">
        <v>0.28401085439128515</v>
      </c>
      <c r="N53" s="141">
        <v>0.29930466117799703</v>
      </c>
      <c r="O53" s="141">
        <v>0.32299678902730378</v>
      </c>
      <c r="P53" s="141">
        <v>0.35967224152490651</v>
      </c>
      <c r="Q53" s="141">
        <v>0.41924192486448497</v>
      </c>
      <c r="R53" s="141">
        <v>0.52750207224518864</v>
      </c>
      <c r="S53" s="141">
        <v>0.78183753375899112</v>
      </c>
      <c r="T53">
        <v>4</v>
      </c>
      <c r="U53">
        <v>5.5</v>
      </c>
      <c r="V53">
        <v>2.5</v>
      </c>
      <c r="W53" s="142">
        <v>3.8785478699999998</v>
      </c>
      <c r="X53" s="138"/>
      <c r="Y53" s="142">
        <v>3.5249374599999999</v>
      </c>
      <c r="Z53" s="71">
        <v>2.5</v>
      </c>
      <c r="AA53" s="71">
        <v>4</v>
      </c>
      <c r="AB53" s="71">
        <v>5.5</v>
      </c>
      <c r="AC53" s="135"/>
      <c r="AD53" s="135"/>
    </row>
    <row r="54" spans="1:30" ht="16.5">
      <c r="A54" t="s">
        <v>138</v>
      </c>
      <c r="B54" s="140">
        <v>0.41458992817993906</v>
      </c>
      <c r="C54" s="141">
        <v>0.77359764009826582</v>
      </c>
      <c r="D54" s="141">
        <v>0.52194265511126403</v>
      </c>
      <c r="E54" s="141">
        <v>0.41482347636355477</v>
      </c>
      <c r="F54" s="141">
        <v>0.3558816061372192</v>
      </c>
      <c r="G54" s="141">
        <v>0.31959268129465235</v>
      </c>
      <c r="H54" s="141">
        <v>0.29615024805022516</v>
      </c>
      <c r="I54" s="141">
        <v>0.28101762480376546</v>
      </c>
      <c r="J54" s="141">
        <v>0.2718878041881192</v>
      </c>
      <c r="K54" s="141">
        <v>0.54302890867211584</v>
      </c>
      <c r="L54" s="141">
        <v>0.27988932236188901</v>
      </c>
      <c r="M54" s="141">
        <v>0.28928782890037752</v>
      </c>
      <c r="N54" s="141">
        <v>0.30486579746229303</v>
      </c>
      <c r="O54" s="141">
        <v>0.32899812945448215</v>
      </c>
      <c r="P54" s="141">
        <v>0.36635501868222065</v>
      </c>
      <c r="Q54" s="141">
        <v>0.42703151781998905</v>
      </c>
      <c r="R54" s="141">
        <v>0.53730315887864677</v>
      </c>
      <c r="S54" s="141">
        <v>0.79636422058137057</v>
      </c>
      <c r="T54">
        <v>4</v>
      </c>
      <c r="U54">
        <v>5.5</v>
      </c>
      <c r="V54">
        <v>2.5</v>
      </c>
      <c r="W54" s="142">
        <v>3.9170607899999998</v>
      </c>
      <c r="X54" s="138"/>
      <c r="Y54" s="142">
        <v>3.64669322</v>
      </c>
      <c r="Z54" s="71">
        <v>2.5</v>
      </c>
      <c r="AA54" s="71">
        <v>4</v>
      </c>
      <c r="AB54" s="71">
        <v>5.5</v>
      </c>
      <c r="AC54" s="135"/>
      <c r="AD54" s="135"/>
    </row>
    <row r="55" spans="1:30" ht="16.5">
      <c r="A55" t="s">
        <v>139</v>
      </c>
      <c r="B55" s="71">
        <v>0.47236991188627719</v>
      </c>
      <c r="C55" s="136">
        <v>0.78812432692079915</v>
      </c>
      <c r="D55" s="136">
        <v>0.53174374174482697</v>
      </c>
      <c r="E55" s="136">
        <v>0.42261306931914211</v>
      </c>
      <c r="F55" s="136">
        <v>0.36256438329460394</v>
      </c>
      <c r="G55" s="136">
        <v>0.32559402172189467</v>
      </c>
      <c r="H55" s="136">
        <v>0.30171138433457978</v>
      </c>
      <c r="I55" s="136">
        <v>0.28629459931291468</v>
      </c>
      <c r="J55" s="136">
        <v>0.2769933380956493</v>
      </c>
      <c r="K55" s="136">
        <v>0.55307808386469759</v>
      </c>
      <c r="L55" s="136">
        <v>0.28499485626936139</v>
      </c>
      <c r="M55" s="136">
        <v>0.29456480340947344</v>
      </c>
      <c r="N55" s="136">
        <v>0.31042693374658548</v>
      </c>
      <c r="O55" s="136">
        <v>0.33499946988166318</v>
      </c>
      <c r="P55" s="136">
        <v>0.37303779583953389</v>
      </c>
      <c r="Q55" s="136">
        <v>0.4348211107754949</v>
      </c>
      <c r="R55" s="136">
        <v>0.54710424551210579</v>
      </c>
      <c r="S55" s="136">
        <v>0.81089090740374736</v>
      </c>
      <c r="T55">
        <v>4</v>
      </c>
      <c r="U55">
        <v>5.5</v>
      </c>
      <c r="V55">
        <v>2.5</v>
      </c>
      <c r="W55" s="142">
        <v>4.0406104899999997</v>
      </c>
      <c r="X55" s="145"/>
      <c r="Y55" s="142">
        <v>3.7882876699999999</v>
      </c>
      <c r="Z55" s="71">
        <v>2.5</v>
      </c>
      <c r="AA55" s="71">
        <v>4</v>
      </c>
      <c r="AB55" s="71">
        <v>5.5</v>
      </c>
      <c r="AC55" s="135"/>
      <c r="AD55" s="135"/>
    </row>
    <row r="56" spans="1:30" ht="13.5">
      <c r="A56" s="135" t="s">
        <v>140</v>
      </c>
      <c r="B56" s="136">
        <v>0.37389948806684814</v>
      </c>
      <c r="C56" s="136">
        <v>0.8317093625159343</v>
      </c>
      <c r="D56" s="136">
        <v>0.56115035834044402</v>
      </c>
      <c r="E56" s="136">
        <v>0.44598451598062216</v>
      </c>
      <c r="F56" s="136">
        <v>0.38261500349708299</v>
      </c>
      <c r="G56" s="136">
        <v>0.34360009835419003</v>
      </c>
      <c r="H56" s="136">
        <v>0.31839669777625179</v>
      </c>
      <c r="I56" s="136">
        <v>0.30212733010870219</v>
      </c>
      <c r="J56" s="136">
        <v>0.29231168837127486</v>
      </c>
      <c r="K56" s="136">
        <v>0.58322905110348877</v>
      </c>
      <c r="L56" s="136">
        <v>0.30031320654510374</v>
      </c>
      <c r="M56" s="136">
        <v>0.31039753420538219</v>
      </c>
      <c r="N56" s="136">
        <v>0.32711224718838494</v>
      </c>
      <c r="O56" s="136">
        <v>0.35300554651409577</v>
      </c>
      <c r="P56" s="136">
        <v>0.3930884160421666</v>
      </c>
      <c r="Q56" s="136">
        <v>0.4581925574371537</v>
      </c>
      <c r="R56" s="136">
        <v>0.57651086210794755</v>
      </c>
      <c r="S56" s="136">
        <v>0.85447594299921459</v>
      </c>
      <c r="T56" s="135">
        <v>4</v>
      </c>
      <c r="U56" s="135">
        <v>5.5</v>
      </c>
      <c r="V56" s="135">
        <v>2.5</v>
      </c>
      <c r="W56" s="142">
        <v>4.1394717400000003</v>
      </c>
      <c r="X56" s="145"/>
      <c r="Y56" s="142">
        <v>3.8575612499999998</v>
      </c>
      <c r="Z56" s="135">
        <v>2.5</v>
      </c>
      <c r="AA56" s="135">
        <v>4</v>
      </c>
      <c r="AB56" s="135">
        <v>5.5</v>
      </c>
      <c r="AC56" s="135"/>
      <c r="AD56" s="135"/>
    </row>
    <row r="57" spans="1:30" ht="13.5">
      <c r="A57" s="135" t="s">
        <v>141</v>
      </c>
      <c r="B57" s="136">
        <v>9.909423503446535E-2</v>
      </c>
      <c r="C57" s="136">
        <v>0.9043510885078262</v>
      </c>
      <c r="D57" s="136">
        <v>0.61016138599980585</v>
      </c>
      <c r="E57" s="136">
        <v>0.48493692708308833</v>
      </c>
      <c r="F57" s="136">
        <v>0.41603270383454882</v>
      </c>
      <c r="G57" s="136">
        <v>0.37361022607468231</v>
      </c>
      <c r="H57" s="136">
        <v>0.34620555351237137</v>
      </c>
      <c r="I57" s="136">
        <v>0.32851521476834833</v>
      </c>
      <c r="J57" s="136">
        <v>0.31784227216398397</v>
      </c>
      <c r="K57" s="136">
        <v>0.63348066316814178</v>
      </c>
      <c r="L57" s="136">
        <v>0.32584379033800737</v>
      </c>
      <c r="M57" s="136">
        <v>0.3367854188652295</v>
      </c>
      <c r="N57" s="136">
        <v>0.35492110292471679</v>
      </c>
      <c r="O57" s="136">
        <v>0.38301567423481764</v>
      </c>
      <c r="P57" s="136">
        <v>0.42650611637988778</v>
      </c>
      <c r="Q57" s="136">
        <v>0.4971449685399163</v>
      </c>
      <c r="R57" s="136">
        <v>0.6255218897676853</v>
      </c>
      <c r="S57" s="136">
        <v>0.92711766899166026</v>
      </c>
      <c r="T57" s="135">
        <v>4</v>
      </c>
      <c r="U57" s="135">
        <v>5.5</v>
      </c>
      <c r="V57" s="135">
        <v>2.5</v>
      </c>
      <c r="W57" s="142">
        <v>4.1935526100000002</v>
      </c>
      <c r="X57" s="145"/>
      <c r="Y57" s="142">
        <v>3.8623582999999999</v>
      </c>
      <c r="Z57" s="135">
        <v>2.5</v>
      </c>
      <c r="AA57" s="135">
        <v>4</v>
      </c>
      <c r="AB57" s="135">
        <v>5.5</v>
      </c>
      <c r="AC57" s="135"/>
      <c r="AD57" s="135"/>
    </row>
    <row r="58" spans="1:30" ht="13.5">
      <c r="A58" s="135" t="s">
        <v>142</v>
      </c>
      <c r="B58" s="136">
        <v>-6.02355995720118E-2</v>
      </c>
      <c r="C58" s="136">
        <v>0.91887943370620451</v>
      </c>
      <c r="D58" s="136">
        <v>0.61996359153167824</v>
      </c>
      <c r="E58" s="136">
        <v>0.49272740930358183</v>
      </c>
      <c r="F58" s="136">
        <v>0.42271624390204199</v>
      </c>
      <c r="G58" s="136">
        <v>0.37961225161878076</v>
      </c>
      <c r="H58" s="136">
        <v>0.35176732465959537</v>
      </c>
      <c r="I58" s="136">
        <v>0.3337927917002772</v>
      </c>
      <c r="J58" s="136">
        <v>0.32294838892252598</v>
      </c>
      <c r="K58" s="136">
        <v>0.64353098558107202</v>
      </c>
      <c r="L58" s="136">
        <v>0.33094990709658756</v>
      </c>
      <c r="M58" s="136">
        <v>0.34206299579719968</v>
      </c>
      <c r="N58" s="136">
        <v>0.36048287407198298</v>
      </c>
      <c r="O58" s="136">
        <v>0.38901769977896183</v>
      </c>
      <c r="P58" s="136">
        <v>0.43318965644743201</v>
      </c>
      <c r="Q58" s="136">
        <v>0.50493545076046864</v>
      </c>
      <c r="R58" s="136">
        <v>0.63532409529963285</v>
      </c>
      <c r="S58" s="136">
        <v>0.94164601419015082</v>
      </c>
      <c r="T58" s="135">
        <v>4</v>
      </c>
      <c r="U58" s="135">
        <v>5.5</v>
      </c>
      <c r="V58" s="135">
        <v>2.5</v>
      </c>
      <c r="W58" s="142">
        <v>4.0999999999999996</v>
      </c>
      <c r="X58" s="145"/>
      <c r="Y58" s="142">
        <v>4</v>
      </c>
      <c r="Z58" s="135">
        <v>2.5</v>
      </c>
      <c r="AA58" s="135">
        <v>4</v>
      </c>
      <c r="AB58" s="135">
        <v>5.5</v>
      </c>
      <c r="AC58" s="135"/>
      <c r="AD58" s="135"/>
    </row>
    <row r="59" spans="1:30" ht="13.5">
      <c r="A59" s="135" t="s">
        <v>143</v>
      </c>
      <c r="B59" s="136">
        <v>-0.226012824178488</v>
      </c>
      <c r="C59" s="136">
        <v>0.93340777890458293</v>
      </c>
      <c r="D59" s="136">
        <v>0.62976579706355063</v>
      </c>
      <c r="E59" s="136">
        <v>0.50051789152407489</v>
      </c>
      <c r="F59" s="136">
        <v>0.42939978396953515</v>
      </c>
      <c r="G59" s="136">
        <v>0.38561427716287877</v>
      </c>
      <c r="H59" s="136">
        <v>0.35732909580681937</v>
      </c>
      <c r="I59" s="136">
        <v>0.33907036863220696</v>
      </c>
      <c r="J59" s="136">
        <v>0.32805450568106753</v>
      </c>
      <c r="K59" s="136">
        <v>0.65358130799400183</v>
      </c>
      <c r="L59" s="136">
        <v>0.33605602385516953</v>
      </c>
      <c r="M59" s="136">
        <v>0.34734057272916807</v>
      </c>
      <c r="N59" s="136">
        <v>0.36604464521925006</v>
      </c>
      <c r="O59" s="136">
        <v>0.39501972532310692</v>
      </c>
      <c r="P59" s="136">
        <v>0.43987319651497536</v>
      </c>
      <c r="Q59" s="136">
        <v>0.51272593298102276</v>
      </c>
      <c r="R59" s="136">
        <v>0.64512630083157863</v>
      </c>
      <c r="S59" s="136">
        <v>0.95617435938863871</v>
      </c>
      <c r="T59" s="135">
        <v>4</v>
      </c>
      <c r="U59" s="135">
        <v>5.5</v>
      </c>
      <c r="V59" s="135">
        <v>2.5</v>
      </c>
      <c r="W59" s="142">
        <v>4</v>
      </c>
      <c r="X59" s="145"/>
      <c r="Y59" s="145"/>
      <c r="Z59" s="135">
        <v>2.5</v>
      </c>
      <c r="AA59" s="135">
        <v>4</v>
      </c>
      <c r="AB59" s="135">
        <v>5.5</v>
      </c>
      <c r="AC59" s="135">
        <f>8</f>
        <v>8</v>
      </c>
      <c r="AD59" s="135"/>
    </row>
  </sheetData>
  <hyperlinks>
    <hyperlink ref="A1" location="Ցանկ!A1" display="Ցանկ!A1"/>
  </hyperlink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120" zoomScaleNormal="120" workbookViewId="0"/>
  </sheetViews>
  <sheetFormatPr defaultRowHeight="16.5"/>
  <sheetData>
    <row r="1" spans="1:4">
      <c r="A1" s="297" t="s">
        <v>810</v>
      </c>
    </row>
    <row r="2" spans="1:4" ht="27.75">
      <c r="B2" t="s">
        <v>182</v>
      </c>
      <c r="C2" t="s">
        <v>183</v>
      </c>
      <c r="D2" s="127" t="s">
        <v>184</v>
      </c>
    </row>
    <row r="3" spans="1:4">
      <c r="A3" t="s">
        <v>185</v>
      </c>
      <c r="B3" s="26">
        <v>-2.8956219187115106</v>
      </c>
      <c r="C3" s="26">
        <v>-2.1963177745930693</v>
      </c>
      <c r="D3" s="76">
        <v>-1.9925670122137689</v>
      </c>
    </row>
    <row r="4" spans="1:4">
      <c r="A4" t="s">
        <v>148</v>
      </c>
      <c r="B4" s="26">
        <v>-1.9537991554789969</v>
      </c>
      <c r="C4" s="26">
        <v>-2.111918360569689</v>
      </c>
      <c r="D4" s="76">
        <v>-1.1257347228099803</v>
      </c>
    </row>
    <row r="5" spans="1:4">
      <c r="A5" t="s">
        <v>145</v>
      </c>
      <c r="B5" s="26">
        <v>-3.4462943956440562</v>
      </c>
      <c r="C5" s="26">
        <v>-2.4063564240557866</v>
      </c>
      <c r="D5" s="76">
        <v>-1.8568680835741702</v>
      </c>
    </row>
    <row r="6" spans="1:4">
      <c r="A6" t="s">
        <v>146</v>
      </c>
      <c r="B6" s="26">
        <v>1.0425102379241658</v>
      </c>
      <c r="C6" s="26">
        <v>-1.8047193953868117</v>
      </c>
      <c r="D6" s="227">
        <v>-1.0781091766334612</v>
      </c>
    </row>
    <row r="7" spans="1:4">
      <c r="A7" t="s">
        <v>186</v>
      </c>
      <c r="B7" s="26">
        <v>0.74164941332899303</v>
      </c>
      <c r="C7" s="26">
        <v>-0.90530126051116611</v>
      </c>
      <c r="D7" s="76">
        <v>-0.14313327383280239</v>
      </c>
    </row>
    <row r="8" spans="1:4">
      <c r="A8" t="s">
        <v>148</v>
      </c>
      <c r="B8" s="26">
        <v>3.1450764097250783</v>
      </c>
      <c r="C8" s="26">
        <v>0.36407786425382938</v>
      </c>
      <c r="D8" s="76">
        <v>1.1438009686904422</v>
      </c>
    </row>
    <row r="9" spans="1:4">
      <c r="A9" t="s">
        <v>145</v>
      </c>
      <c r="B9" s="26">
        <v>3.4571353581306141</v>
      </c>
      <c r="C9" s="26">
        <v>2.1112721321331946</v>
      </c>
      <c r="D9" s="76">
        <v>0.98715777219213408</v>
      </c>
    </row>
    <row r="10" spans="1:4">
      <c r="A10" t="s">
        <v>146</v>
      </c>
      <c r="B10" s="26">
        <v>7.0795983493595394</v>
      </c>
      <c r="C10" s="26">
        <v>3.6484028135333375</v>
      </c>
      <c r="D10" s="76">
        <v>2.6007442537243008</v>
      </c>
    </row>
    <row r="11" spans="1:4">
      <c r="A11" t="s">
        <v>187</v>
      </c>
      <c r="B11" s="26">
        <v>6.1304148211739573</v>
      </c>
      <c r="C11" s="26">
        <v>5.0421609329542463</v>
      </c>
      <c r="D11" s="76">
        <v>3.7279834067416715</v>
      </c>
    </row>
    <row r="12" spans="1:4">
      <c r="A12" t="s">
        <v>148</v>
      </c>
      <c r="B12" s="26">
        <v>7.8229964831155741E-2</v>
      </c>
      <c r="C12" s="26">
        <v>4.2430734662532927</v>
      </c>
      <c r="D12" s="76">
        <v>0.83211310898656166</v>
      </c>
    </row>
    <row r="13" spans="1:4">
      <c r="A13" t="s">
        <v>145</v>
      </c>
      <c r="B13" s="26">
        <v>1.5888480780324343</v>
      </c>
      <c r="C13" s="26">
        <v>3.7603554991451489</v>
      </c>
      <c r="D13" s="76">
        <v>3.4801399037426108</v>
      </c>
    </row>
    <row r="14" spans="1:4">
      <c r="A14" t="s">
        <v>146</v>
      </c>
      <c r="B14" s="26">
        <v>2.8655878836122639</v>
      </c>
      <c r="C14" s="26">
        <v>2.6862480622310301</v>
      </c>
      <c r="D14" s="76">
        <v>1.7912209026325314</v>
      </c>
    </row>
    <row r="15" spans="1:4">
      <c r="A15" t="s">
        <v>188</v>
      </c>
      <c r="B15" s="26">
        <v>0.48928516760184948</v>
      </c>
      <c r="C15" s="26">
        <v>1.2599415906682481</v>
      </c>
      <c r="D15" s="76">
        <v>1.8811658309776789</v>
      </c>
    </row>
    <row r="16" spans="1:4">
      <c r="A16" t="s">
        <v>148</v>
      </c>
      <c r="B16" s="26">
        <v>0.85691786029382655</v>
      </c>
      <c r="C16" s="26">
        <v>1.4570277725853344</v>
      </c>
      <c r="D16" s="76">
        <v>2.4537257060515145</v>
      </c>
    </row>
    <row r="17" spans="1:4">
      <c r="A17" t="s">
        <v>145</v>
      </c>
      <c r="B17" s="26">
        <v>0.14372563178808306</v>
      </c>
      <c r="C17" s="26">
        <v>1.0919334009036845</v>
      </c>
      <c r="D17" s="76">
        <v>0.47793958081770427</v>
      </c>
    </row>
    <row r="18" spans="1:4">
      <c r="A18" t="s">
        <v>146</v>
      </c>
      <c r="B18" s="26">
        <v>1.121827278901133</v>
      </c>
      <c r="C18" s="26">
        <v>0.65436778045784649</v>
      </c>
      <c r="D18" s="42">
        <v>0.7339142477776619</v>
      </c>
    </row>
    <row r="19" spans="1:4">
      <c r="A19" t="s">
        <v>189</v>
      </c>
      <c r="B19" s="26">
        <v>4.3130307410521596E-2</v>
      </c>
      <c r="C19" s="26">
        <v>0.5422363526071905</v>
      </c>
      <c r="D19" s="42">
        <v>-0.10452343810278819</v>
      </c>
    </row>
    <row r="20" spans="1:4">
      <c r="A20" t="s">
        <v>148</v>
      </c>
      <c r="B20" s="26">
        <v>1.7863391552324082</v>
      </c>
      <c r="C20" s="26">
        <v>0.77535218856593247</v>
      </c>
      <c r="D20" s="42">
        <v>1.6833281149818902</v>
      </c>
    </row>
    <row r="21" spans="1:4">
      <c r="A21" t="s">
        <v>145</v>
      </c>
      <c r="B21" s="26">
        <v>2.3898055204945479</v>
      </c>
      <c r="C21" s="26">
        <v>1.3410226647696533</v>
      </c>
      <c r="D21" s="42">
        <v>1.4384724442883368</v>
      </c>
    </row>
    <row r="22" spans="1:4">
      <c r="A22" t="s">
        <v>146</v>
      </c>
      <c r="B22" s="26">
        <v>10.137962719791904</v>
      </c>
      <c r="C22" s="26">
        <v>3.6188951811127339</v>
      </c>
      <c r="D22" s="76">
        <v>3.6638246566359953</v>
      </c>
    </row>
    <row r="23" spans="1:4">
      <c r="A23" t="s">
        <v>190</v>
      </c>
      <c r="B23" s="26">
        <v>11.599606605891388</v>
      </c>
      <c r="C23" s="26">
        <v>6.6122456863822947</v>
      </c>
      <c r="D23" s="76">
        <v>5.7810093225161268</v>
      </c>
    </row>
    <row r="24" spans="1:4">
      <c r="A24" t="s">
        <v>148</v>
      </c>
      <c r="B24" s="26">
        <v>6.3151858135311656</v>
      </c>
      <c r="C24" s="26">
        <v>7.8139553154992853</v>
      </c>
      <c r="D24" s="76">
        <v>6.504644523458893</v>
      </c>
    </row>
    <row r="25" spans="1:4">
      <c r="A25" t="s">
        <v>145</v>
      </c>
      <c r="B25" s="26">
        <v>2.9974748670637652</v>
      </c>
      <c r="C25" s="26">
        <v>7.9767706624061674</v>
      </c>
      <c r="D25" s="42">
        <v>8.8886539553763839</v>
      </c>
    </row>
    <row r="26" spans="1:4">
      <c r="A26" t="s">
        <v>146</v>
      </c>
      <c r="B26" s="26">
        <v>7.3817611561770136</v>
      </c>
      <c r="C26" s="42">
        <v>7.2511471620594534</v>
      </c>
      <c r="D26" s="42">
        <v>7.6754534627573321</v>
      </c>
    </row>
    <row r="27" spans="1:4">
      <c r="A27" s="94" t="s">
        <v>191</v>
      </c>
      <c r="B27" s="26">
        <v>10.509503354848615</v>
      </c>
      <c r="C27" s="72">
        <v>6.9670972690979198</v>
      </c>
      <c r="D27" s="42">
        <v>7.3617969746003808</v>
      </c>
    </row>
    <row r="28" spans="1:4">
      <c r="A28" s="94" t="s">
        <v>148</v>
      </c>
      <c r="B28" s="26">
        <v>15.71</v>
      </c>
      <c r="C28" s="72">
        <v>9.4</v>
      </c>
      <c r="D28" s="76">
        <v>10.27446769</v>
      </c>
    </row>
    <row r="29" spans="1:4">
      <c r="A29" s="94" t="s">
        <v>145</v>
      </c>
      <c r="B29" s="26">
        <v>7.05</v>
      </c>
      <c r="C29" s="72">
        <v>10.5</v>
      </c>
      <c r="D29" s="76">
        <v>9.9151144159999998</v>
      </c>
    </row>
    <row r="30" spans="1:4">
      <c r="A30" s="94" t="s">
        <v>146</v>
      </c>
      <c r="B30" s="26">
        <v>3.4720058146258559</v>
      </c>
      <c r="C30" s="72">
        <v>8.3050314000890069</v>
      </c>
      <c r="D30" s="76">
        <v>9.4794641249029326</v>
      </c>
    </row>
  </sheetData>
  <hyperlinks>
    <hyperlink ref="A1" location="Ցանկ!A1" display="Ցանկ!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8"/>
  <sheetViews>
    <sheetView topLeftCell="I1" zoomScaleNormal="100" workbookViewId="0"/>
  </sheetViews>
  <sheetFormatPr defaultRowHeight="16.5"/>
  <sheetData>
    <row r="1" spans="1:101">
      <c r="A1" s="33" t="s">
        <v>56</v>
      </c>
      <c r="CA1" s="297" t="s">
        <v>810</v>
      </c>
    </row>
    <row r="2" spans="1:101">
      <c r="C2" s="228">
        <v>42005</v>
      </c>
      <c r="D2" s="228">
        <v>42036</v>
      </c>
      <c r="E2" s="228">
        <v>42064</v>
      </c>
      <c r="F2" s="228">
        <v>42095</v>
      </c>
      <c r="G2" s="228">
        <v>42125</v>
      </c>
      <c r="H2" s="228">
        <v>42156</v>
      </c>
      <c r="I2" s="228">
        <v>42186</v>
      </c>
      <c r="J2" s="228">
        <v>42217</v>
      </c>
      <c r="K2" s="228">
        <v>42248</v>
      </c>
      <c r="L2" s="228">
        <v>42278</v>
      </c>
      <c r="M2" s="228">
        <v>42309</v>
      </c>
      <c r="N2" s="228">
        <v>42339</v>
      </c>
      <c r="O2" s="228">
        <v>42370</v>
      </c>
      <c r="P2" s="228">
        <v>42401</v>
      </c>
      <c r="Q2" s="228">
        <v>42430</v>
      </c>
      <c r="R2" s="228">
        <v>42461</v>
      </c>
      <c r="S2" s="228">
        <v>42491</v>
      </c>
      <c r="T2" s="228">
        <v>42522</v>
      </c>
      <c r="U2" s="228">
        <v>42552</v>
      </c>
      <c r="V2" s="228">
        <v>42583</v>
      </c>
      <c r="W2" s="228">
        <v>42614</v>
      </c>
      <c r="X2" s="228">
        <v>42644</v>
      </c>
      <c r="Y2" s="228">
        <v>42675</v>
      </c>
      <c r="Z2" s="228">
        <v>42705</v>
      </c>
      <c r="AA2" s="228">
        <v>42736</v>
      </c>
      <c r="AB2" s="228">
        <v>42767</v>
      </c>
      <c r="AC2" s="228">
        <v>42795</v>
      </c>
      <c r="AD2" s="228">
        <v>42826</v>
      </c>
      <c r="AE2" s="228">
        <v>42856</v>
      </c>
      <c r="AF2" s="228">
        <v>42887</v>
      </c>
      <c r="AG2" s="228">
        <v>42917</v>
      </c>
      <c r="AH2" s="228">
        <v>42948</v>
      </c>
      <c r="AI2" s="228">
        <v>42979</v>
      </c>
      <c r="AJ2" s="228">
        <v>43009</v>
      </c>
      <c r="AK2" s="228">
        <v>43040</v>
      </c>
      <c r="AL2" s="228">
        <v>43070</v>
      </c>
      <c r="AM2" s="228">
        <v>43101</v>
      </c>
      <c r="AN2" s="228">
        <v>43132</v>
      </c>
      <c r="AO2" s="228">
        <v>43160</v>
      </c>
      <c r="AP2" s="228">
        <v>43191</v>
      </c>
      <c r="AQ2" s="228">
        <v>43221</v>
      </c>
      <c r="AR2" s="228">
        <v>43252</v>
      </c>
      <c r="AS2" s="228">
        <v>43282</v>
      </c>
      <c r="AT2" s="228">
        <v>43313</v>
      </c>
      <c r="AU2" s="228">
        <v>43344</v>
      </c>
      <c r="AV2" s="228">
        <v>43374</v>
      </c>
      <c r="AW2" s="228">
        <v>43405</v>
      </c>
      <c r="AX2" s="228">
        <v>43435</v>
      </c>
      <c r="AY2" s="228">
        <v>43466</v>
      </c>
      <c r="AZ2" s="228">
        <v>43497</v>
      </c>
      <c r="BA2" s="228">
        <v>43525</v>
      </c>
      <c r="BB2" s="228">
        <v>43556</v>
      </c>
      <c r="BC2" s="228">
        <v>43586</v>
      </c>
      <c r="BD2" s="228">
        <v>43617</v>
      </c>
      <c r="BE2" s="228">
        <v>43647</v>
      </c>
      <c r="BF2" s="228">
        <v>43678</v>
      </c>
      <c r="BG2" s="228">
        <v>43709</v>
      </c>
      <c r="BH2" s="228">
        <v>43739</v>
      </c>
      <c r="BI2" s="228">
        <v>43770</v>
      </c>
      <c r="BJ2" s="228">
        <v>43800</v>
      </c>
      <c r="BK2" s="228">
        <v>43831</v>
      </c>
      <c r="BL2" s="228">
        <v>43862</v>
      </c>
      <c r="BM2" s="228">
        <v>43891</v>
      </c>
      <c r="BN2" s="228">
        <v>43922</v>
      </c>
      <c r="BO2" s="228">
        <v>43952</v>
      </c>
      <c r="BP2" s="228">
        <v>43983</v>
      </c>
      <c r="BQ2" s="228">
        <v>44013</v>
      </c>
      <c r="BR2" s="228">
        <v>44044</v>
      </c>
      <c r="BS2" s="228">
        <v>44075</v>
      </c>
      <c r="BT2" s="228">
        <v>44105</v>
      </c>
      <c r="BU2" s="228">
        <v>44136</v>
      </c>
      <c r="BV2" s="228">
        <v>44166</v>
      </c>
      <c r="BW2" s="228">
        <v>44197</v>
      </c>
      <c r="BX2" s="228">
        <v>44228</v>
      </c>
      <c r="BY2" s="228">
        <v>44256</v>
      </c>
      <c r="BZ2" s="228">
        <v>44287</v>
      </c>
      <c r="CA2" s="228">
        <v>44317</v>
      </c>
      <c r="CB2" s="228">
        <v>44348</v>
      </c>
      <c r="CC2" s="228">
        <v>44378</v>
      </c>
      <c r="CD2" s="228">
        <v>44409</v>
      </c>
      <c r="CE2" s="228">
        <v>44440</v>
      </c>
      <c r="CF2" s="228">
        <v>44470</v>
      </c>
      <c r="CG2" s="228">
        <v>44501</v>
      </c>
      <c r="CH2" s="228">
        <v>44531</v>
      </c>
      <c r="CI2" s="228">
        <v>44562</v>
      </c>
      <c r="CJ2" s="228">
        <v>44593</v>
      </c>
      <c r="CK2" s="228">
        <v>44621</v>
      </c>
      <c r="CL2" s="228">
        <v>44652</v>
      </c>
      <c r="CM2" s="228">
        <v>44682</v>
      </c>
      <c r="CN2" s="228">
        <v>44713</v>
      </c>
      <c r="CO2" s="228">
        <v>44743</v>
      </c>
      <c r="CP2" s="228">
        <v>44774</v>
      </c>
      <c r="CQ2" s="228">
        <v>44805</v>
      </c>
      <c r="CR2" s="228">
        <v>44835</v>
      </c>
      <c r="CS2" s="228">
        <v>44866</v>
      </c>
      <c r="CT2" s="228">
        <v>44896</v>
      </c>
      <c r="CU2" s="228">
        <v>44927</v>
      </c>
      <c r="CV2" s="228">
        <v>44958</v>
      </c>
      <c r="CW2" s="228">
        <v>44986</v>
      </c>
    </row>
    <row r="3" spans="1:101">
      <c r="B3" t="s">
        <v>192</v>
      </c>
      <c r="C3" s="117">
        <v>2.9412442355313004</v>
      </c>
      <c r="D3" s="117">
        <v>4.5753026874893834</v>
      </c>
      <c r="E3" s="117">
        <v>5.8280194797744969</v>
      </c>
      <c r="F3" s="117">
        <v>7.0134423641407437</v>
      </c>
      <c r="G3" s="117">
        <v>6.7928705633079005</v>
      </c>
      <c r="H3" s="117">
        <v>6.9846665002034598</v>
      </c>
      <c r="I3" s="117">
        <v>6.4982896847549938</v>
      </c>
      <c r="J3" s="117">
        <v>6.470877522887065</v>
      </c>
      <c r="K3" s="117">
        <v>6.1410456110620117</v>
      </c>
      <c r="L3" s="117">
        <v>5.8275778404402274</v>
      </c>
      <c r="M3" s="117">
        <v>4.5325352475873615</v>
      </c>
      <c r="N3" s="117">
        <v>3.3910998154235301</v>
      </c>
      <c r="O3" s="117">
        <v>1.7648750940143572</v>
      </c>
      <c r="P3" s="117">
        <v>-0.12079034513463682</v>
      </c>
      <c r="Q3" s="117">
        <v>-1.4643134685822332</v>
      </c>
      <c r="R3" s="117">
        <v>-2.8043290811776558</v>
      </c>
      <c r="S3" s="117">
        <v>-3.4612133472174236</v>
      </c>
      <c r="T3" s="117">
        <v>-2.7736442627518727</v>
      </c>
      <c r="U3" s="117">
        <v>-2.9814624858076257</v>
      </c>
      <c r="V3" s="117">
        <v>-3.413450512519546</v>
      </c>
      <c r="W3" s="117">
        <v>-3.7582602657313231</v>
      </c>
      <c r="X3" s="117">
        <v>-3.6314644312913629</v>
      </c>
      <c r="Y3" s="117">
        <v>-3.5275332023287262</v>
      </c>
      <c r="Z3" s="117">
        <v>-3.4287697412343618</v>
      </c>
      <c r="AA3" s="117">
        <v>-3.2745529797820012</v>
      </c>
      <c r="AB3" s="117">
        <v>-3.5533286288148531</v>
      </c>
      <c r="AC3" s="117">
        <v>-3.5478689859048842</v>
      </c>
      <c r="AD3" s="117">
        <v>-2.9032248955450939</v>
      </c>
      <c r="AE3" s="117">
        <v>-2.3566211635840375</v>
      </c>
      <c r="AF3" s="117">
        <v>-2.8861580331167431</v>
      </c>
      <c r="AG3" s="117">
        <v>-2.6932085594199009</v>
      </c>
      <c r="AH3" s="117">
        <v>-1.8173971423952082</v>
      </c>
      <c r="AI3" s="117">
        <v>-0.74459348700858641</v>
      </c>
      <c r="AJ3" s="117">
        <v>2.4787748637550067E-2</v>
      </c>
      <c r="AK3" s="117">
        <v>0.78820550298601688</v>
      </c>
      <c r="AL3" s="117">
        <v>1.6719659919470615</v>
      </c>
      <c r="AM3" s="117">
        <v>3.7052156705986903</v>
      </c>
      <c r="AN3" s="117">
        <v>4.5566849378926975</v>
      </c>
      <c r="AO3" s="117">
        <v>5.0173963065147689</v>
      </c>
      <c r="AP3" s="117">
        <v>5.0517816741376862</v>
      </c>
      <c r="AQ3" s="117">
        <v>5.1763277444323279</v>
      </c>
      <c r="AR3" s="117">
        <v>5.2786332732535328</v>
      </c>
      <c r="AS3" s="117">
        <v>5.5499945451965118</v>
      </c>
      <c r="AT3" s="117">
        <v>4.8847499948332569</v>
      </c>
      <c r="AU3" s="117">
        <v>3.9434564644320886</v>
      </c>
      <c r="AV3" s="117">
        <v>3.814379162714161</v>
      </c>
      <c r="AW3" s="117">
        <v>3.7031915792166075</v>
      </c>
      <c r="AX3" s="117">
        <v>3.1698105537993939</v>
      </c>
      <c r="AY3" s="117">
        <v>0.88324021389038876</v>
      </c>
      <c r="AZ3" s="117">
        <v>0.55773358393724948</v>
      </c>
      <c r="BA3" s="117">
        <v>0.86091048535053005</v>
      </c>
      <c r="BB3" s="117">
        <v>1.3571660558907865</v>
      </c>
      <c r="BC3" s="117">
        <v>1.8157883460935693</v>
      </c>
      <c r="BD3" s="117">
        <v>1.8781147140108203</v>
      </c>
      <c r="BE3" s="117">
        <v>1.9380404429173268</v>
      </c>
      <c r="BF3" s="117">
        <v>2.3636674530797421</v>
      </c>
      <c r="BG3" s="117">
        <v>2.3553347185024904</v>
      </c>
      <c r="BH3" s="117">
        <v>1.2043244798499728</v>
      </c>
      <c r="BI3" s="117">
        <v>0.95924757252115</v>
      </c>
      <c r="BJ3" s="117">
        <v>1.3941117706328612</v>
      </c>
      <c r="BK3" s="117">
        <v>1.7236264229591569</v>
      </c>
      <c r="BL3" s="117">
        <v>1.9333145201965323</v>
      </c>
      <c r="BM3" s="117">
        <v>1.3147307118301512</v>
      </c>
      <c r="BN3" s="117">
        <v>1.0876893595767427</v>
      </c>
      <c r="BO3" s="117">
        <v>8.8199046626584732E-3</v>
      </c>
      <c r="BP3" s="117">
        <v>-0.17864940697108977</v>
      </c>
      <c r="BQ3" s="117">
        <v>-2.5102940242433647E-2</v>
      </c>
      <c r="BR3" s="117">
        <v>0.6485282134927246</v>
      </c>
      <c r="BS3" s="117">
        <v>0.47150370208723302</v>
      </c>
      <c r="BT3" s="117">
        <v>0.57136913249597399</v>
      </c>
      <c r="BU3" s="117">
        <v>1.0083898547211163</v>
      </c>
      <c r="BV3" s="117">
        <v>3.3752681687377191</v>
      </c>
      <c r="BW3" s="117">
        <v>5.4739608243391586</v>
      </c>
      <c r="BX3" s="117">
        <v>6.6932089282092591</v>
      </c>
      <c r="BY3" s="117">
        <v>8.397681225369297</v>
      </c>
      <c r="BZ3" s="117">
        <v>8.4737046587966915</v>
      </c>
      <c r="CA3" s="117">
        <v>9.0421085658474141</v>
      </c>
      <c r="CB3" s="117">
        <v>9.5429995550024387</v>
      </c>
      <c r="CC3" s="117">
        <v>9.6352314395676757</v>
      </c>
      <c r="CD3" s="117">
        <v>9.4209761964797423</v>
      </c>
      <c r="CE3" s="117">
        <v>9.941965612583644</v>
      </c>
      <c r="CF3" s="117">
        <v>9.7491435385701237</v>
      </c>
      <c r="CG3" s="117">
        <v>9.9129990631407168</v>
      </c>
      <c r="CH3" s="117">
        <v>7.9630508762630399</v>
      </c>
      <c r="CI3" s="117">
        <v>6.2182700726450832</v>
      </c>
      <c r="CJ3" s="117">
        <v>5.3778838177610595</v>
      </c>
      <c r="CK3" s="117">
        <v>4.7927965747884116</v>
      </c>
      <c r="CL3" s="117">
        <v>6.1344970507861944</v>
      </c>
      <c r="CM3" s="117">
        <v>6.8002288616519735</v>
      </c>
      <c r="CN3" s="117">
        <v>7.5089024203432331</v>
      </c>
      <c r="CO3" s="117">
        <v>8.2558691955574375</v>
      </c>
      <c r="CP3" s="117">
        <v>8.2231243617469687</v>
      </c>
      <c r="CQ3" s="117">
        <v>8.1337922769163811</v>
      </c>
      <c r="CR3" s="117">
        <v>7.966911532744291</v>
      </c>
      <c r="CS3" s="117">
        <v>7.7031592415838048</v>
      </c>
      <c r="CT3" s="117">
        <v>7.0894394702192898</v>
      </c>
      <c r="CU3" s="117">
        <v>6.1644871000654575</v>
      </c>
      <c r="CV3" s="117">
        <v>5.4013932282156247</v>
      </c>
      <c r="CW3" s="117">
        <v>5.4934694735264316</v>
      </c>
    </row>
    <row r="4" spans="1:101">
      <c r="B4" t="s">
        <v>193</v>
      </c>
      <c r="C4" s="117">
        <v>3.4580049619782756</v>
      </c>
      <c r="D4" s="117">
        <v>5.412803654856944</v>
      </c>
      <c r="E4" s="117">
        <v>6.4579476090823391</v>
      </c>
      <c r="F4" s="117">
        <v>7.7017714292662021</v>
      </c>
      <c r="G4" s="117">
        <v>7.625747878305944</v>
      </c>
      <c r="H4" s="117">
        <v>7.9381957574925934</v>
      </c>
      <c r="I4" s="117">
        <v>7.4161794102960812</v>
      </c>
      <c r="J4" s="117">
        <v>7.4091426727345606</v>
      </c>
      <c r="K4" s="117">
        <v>6.9949442870822338</v>
      </c>
      <c r="L4" s="117">
        <v>6.5142401186738113</v>
      </c>
      <c r="M4" s="117">
        <v>4.8297499881567063</v>
      </c>
      <c r="N4" s="117">
        <v>3.9245070170447605</v>
      </c>
      <c r="O4" s="117">
        <v>2.4237450155716544</v>
      </c>
      <c r="P4" s="117">
        <v>0.32361670587894764</v>
      </c>
      <c r="Q4" s="117">
        <v>-1.1106774770981218</v>
      </c>
      <c r="R4" s="117">
        <v>-2.4785079730092576</v>
      </c>
      <c r="S4" s="117">
        <v>-3.1483784426868056</v>
      </c>
      <c r="T4" s="117">
        <v>-2.4711432506688595</v>
      </c>
      <c r="U4" s="117">
        <v>-2.6473925601462156</v>
      </c>
      <c r="V4" s="117">
        <v>-3.0757025294402496</v>
      </c>
      <c r="W4" s="117">
        <v>-3.4438574721515209</v>
      </c>
      <c r="X4" s="117">
        <v>-3.2449620288016519</v>
      </c>
      <c r="Y4" s="117">
        <v>-3.122425057732201</v>
      </c>
      <c r="Z4" s="117">
        <v>-2.9539990222802857</v>
      </c>
      <c r="AA4" s="117">
        <v>-2.8654959298053058</v>
      </c>
      <c r="AB4" s="117">
        <v>-3.5873854241563663</v>
      </c>
      <c r="AC4" s="117">
        <v>-3.7719107856537306</v>
      </c>
      <c r="AD4" s="117">
        <v>-3.0726613250268855</v>
      </c>
      <c r="AE4" s="117">
        <v>-2.4660361177584917</v>
      </c>
      <c r="AF4" s="117">
        <v>-3.0429047493375094</v>
      </c>
      <c r="AG4" s="117">
        <v>-2.9343205387820177</v>
      </c>
      <c r="AH4" s="117">
        <v>-2.0072443816627441</v>
      </c>
      <c r="AI4" s="117">
        <v>-0.66074781088985901</v>
      </c>
      <c r="AJ4" s="117">
        <v>0.28757204326224439</v>
      </c>
      <c r="AK4" s="117">
        <v>1.0278431039184284</v>
      </c>
      <c r="AL4" s="117">
        <v>1.7846704611598483</v>
      </c>
      <c r="AM4" s="117">
        <v>1.6408934518547653</v>
      </c>
      <c r="AN4" s="117">
        <v>2.7224861807526821</v>
      </c>
      <c r="AO4" s="117">
        <v>3.416711114198435</v>
      </c>
      <c r="AP4" s="117">
        <v>3.5527032471669173</v>
      </c>
      <c r="AQ4" s="117">
        <v>3.6385469394837173</v>
      </c>
      <c r="AR4" s="117">
        <v>3.7319734624635288</v>
      </c>
      <c r="AS4" s="117">
        <v>3.7011864499191915</v>
      </c>
      <c r="AT4" s="117">
        <v>2.9501080087590736</v>
      </c>
      <c r="AU4" s="117">
        <v>1.8875324555800859</v>
      </c>
      <c r="AV4" s="117">
        <v>1.9699878224542999</v>
      </c>
      <c r="AW4" s="117">
        <v>1.9302634565063386</v>
      </c>
      <c r="AX4" s="117">
        <v>1.4862286767606037</v>
      </c>
      <c r="AY4" s="117">
        <v>1.4142771686436788</v>
      </c>
      <c r="AZ4" s="117">
        <v>1.1316320056725289</v>
      </c>
      <c r="BA4" s="117">
        <v>1.4318268704041799</v>
      </c>
      <c r="BB4" s="117">
        <v>1.558256501899578</v>
      </c>
      <c r="BC4" s="117">
        <v>1.1565550496818418</v>
      </c>
      <c r="BD4" s="117">
        <v>1.1468275491775159</v>
      </c>
      <c r="BE4" s="117">
        <v>1.4719857560693868</v>
      </c>
      <c r="BF4" s="117">
        <v>1.9234415624222834</v>
      </c>
      <c r="BG4" s="117">
        <v>1.9941168659729982</v>
      </c>
      <c r="BH4" s="117">
        <v>0.87191145101157019</v>
      </c>
      <c r="BI4" s="117">
        <v>0.65373631078931282</v>
      </c>
      <c r="BJ4" s="117">
        <v>0.99192111642089742</v>
      </c>
      <c r="BK4" s="117">
        <v>1.1467095274658732</v>
      </c>
      <c r="BL4" s="117">
        <v>1.4651826594302975</v>
      </c>
      <c r="BM4" s="117">
        <v>0.88847319303204131</v>
      </c>
      <c r="BN4" s="117">
        <v>1.7223411783412956</v>
      </c>
      <c r="BO4" s="117">
        <v>1.7448679999927776</v>
      </c>
      <c r="BP4" s="117">
        <v>1.6393543613617112</v>
      </c>
      <c r="BQ4" s="117">
        <v>1.7208716675511084</v>
      </c>
      <c r="BR4" s="117">
        <v>1.6575595359734336</v>
      </c>
      <c r="BS4" s="117">
        <v>1.1371404099990627</v>
      </c>
      <c r="BT4" s="117">
        <v>0.93868694885918558</v>
      </c>
      <c r="BU4" s="117">
        <v>1.4383555813305122</v>
      </c>
      <c r="BV4" s="117">
        <v>3.5265960730049812</v>
      </c>
      <c r="BW4" s="117">
        <v>6.0878637987869126</v>
      </c>
      <c r="BX4" s="117">
        <v>7.5047144382558031</v>
      </c>
      <c r="BY4" s="117">
        <v>9.1115163090539966</v>
      </c>
      <c r="BZ4" s="117">
        <v>8.2688111997573372</v>
      </c>
      <c r="CA4" s="117">
        <v>8.3547049342146238</v>
      </c>
      <c r="CB4" s="117">
        <v>8.5351289368368555</v>
      </c>
      <c r="CC4" s="117">
        <v>8.4020124899800948</v>
      </c>
      <c r="CD4" s="117">
        <v>8.9696554269304869</v>
      </c>
      <c r="CE4" s="117">
        <v>9.8247019400071736</v>
      </c>
      <c r="CF4" s="117">
        <v>9.4447835516685501</v>
      </c>
      <c r="CG4" s="117">
        <v>9.4053729618004667</v>
      </c>
      <c r="CH4" s="117">
        <v>7.9229270057762307</v>
      </c>
      <c r="CI4" s="117">
        <v>5.916236502225857</v>
      </c>
      <c r="CJ4" s="117">
        <v>4.8556204951695889</v>
      </c>
      <c r="CK4" s="117">
        <v>4.3848457057470682</v>
      </c>
      <c r="CL4" s="117">
        <v>4.8284750098834337</v>
      </c>
      <c r="CM4" s="117">
        <v>5.490008691407894</v>
      </c>
      <c r="CN4" s="117">
        <v>6.6486102352366601</v>
      </c>
      <c r="CO4" s="117">
        <v>8.2040964550583482</v>
      </c>
      <c r="CP4" s="117">
        <v>8.6328849097841101</v>
      </c>
      <c r="CQ4" s="117">
        <v>8.5808416648395678</v>
      </c>
      <c r="CR4" s="117">
        <v>8.5645709963189489</v>
      </c>
      <c r="CS4" s="117">
        <v>8.7810092861470395</v>
      </c>
      <c r="CT4" s="117">
        <v>8.969827776090284</v>
      </c>
      <c r="CU4" s="117">
        <v>8.8726664643560014</v>
      </c>
      <c r="CV4" s="117">
        <v>8.7631488872185628</v>
      </c>
      <c r="CW4" s="117">
        <v>8.2963527715854184</v>
      </c>
    </row>
    <row r="5" spans="1:101">
      <c r="B5" t="s">
        <v>194</v>
      </c>
      <c r="C5" s="117">
        <v>3.8611518919104526</v>
      </c>
      <c r="D5" s="117">
        <v>6.0465721966827459</v>
      </c>
      <c r="E5" s="117">
        <v>6.1379162180384128</v>
      </c>
      <c r="F5" s="117">
        <v>6.1024642748073177</v>
      </c>
      <c r="G5" s="117">
        <v>6.8959385772967607</v>
      </c>
      <c r="H5" s="117">
        <v>7.607198796271561</v>
      </c>
      <c r="I5" s="117">
        <v>6.2299483841487699</v>
      </c>
      <c r="J5" s="117">
        <v>5.694932619386222</v>
      </c>
      <c r="K5" s="117">
        <v>5.3030042801567134</v>
      </c>
      <c r="L5" s="117">
        <v>5.72373836126539</v>
      </c>
      <c r="M5" s="117">
        <v>6.1488520326448963</v>
      </c>
      <c r="N5" s="117">
        <v>4.1556499325817953</v>
      </c>
      <c r="O5" s="117">
        <v>3.7280086467460904</v>
      </c>
      <c r="P5" s="117">
        <v>3.6310971980980895</v>
      </c>
      <c r="Q5" s="117">
        <v>3.095662106957235</v>
      </c>
      <c r="R5" s="117">
        <v>3.2627994905362243</v>
      </c>
      <c r="S5" s="117">
        <v>2.9845754747700965</v>
      </c>
      <c r="T5" s="117">
        <v>2.7881940509922032</v>
      </c>
      <c r="U5" s="117">
        <v>2.7717918061109827</v>
      </c>
      <c r="V5" s="117">
        <v>1.8978941402441905</v>
      </c>
      <c r="W5" s="117">
        <v>1.6417542317534384</v>
      </c>
      <c r="X5" s="117">
        <v>1.2340742658285961</v>
      </c>
      <c r="Y5" s="117">
        <v>0.68283144425105036</v>
      </c>
      <c r="Z5" s="117">
        <v>1.4790577180910986</v>
      </c>
      <c r="AA5" s="117">
        <v>0.76324486701477667</v>
      </c>
      <c r="AB5" s="117">
        <v>0.47262287298823935</v>
      </c>
      <c r="AC5" s="117">
        <v>0.8404067577352663</v>
      </c>
      <c r="AD5" s="117">
        <v>0.94083602918881581</v>
      </c>
      <c r="AE5" s="117">
        <v>1.5220777102114056</v>
      </c>
      <c r="AF5" s="117">
        <v>1.73403677116724</v>
      </c>
      <c r="AG5" s="117">
        <v>2.238362849766844</v>
      </c>
      <c r="AH5" s="117">
        <v>3.7823897585251842</v>
      </c>
      <c r="AI5" s="117">
        <v>3.1207924124844908</v>
      </c>
      <c r="AJ5" s="117">
        <v>2.0339988796567212</v>
      </c>
      <c r="AK5" s="117">
        <v>3.3400427292174584</v>
      </c>
      <c r="AL5" s="117">
        <v>2.6869210349198767</v>
      </c>
      <c r="AM5" s="117">
        <v>3.3063918580616587</v>
      </c>
      <c r="AN5" s="117">
        <v>3.6662656205782156</v>
      </c>
      <c r="AO5" s="117">
        <v>3.8123646753248011</v>
      </c>
      <c r="AP5" s="117">
        <v>3.7228635771404441</v>
      </c>
      <c r="AQ5" s="117">
        <v>3.4513604864652194</v>
      </c>
      <c r="AR5" s="117">
        <v>2.7901347750090508</v>
      </c>
      <c r="AS5" s="117">
        <v>2.8360429529604545</v>
      </c>
      <c r="AT5" s="117">
        <v>1.8932853850963909</v>
      </c>
      <c r="AU5" s="117">
        <v>1.8753972308749951</v>
      </c>
      <c r="AV5" s="117">
        <v>2.2131378624278994</v>
      </c>
      <c r="AW5" s="117">
        <v>1.668585870555475</v>
      </c>
      <c r="AX5" s="117">
        <v>1.8096787893945816</v>
      </c>
      <c r="AY5" s="117">
        <v>1.399891317436726</v>
      </c>
      <c r="AZ5" s="117">
        <v>1.0368104027123053</v>
      </c>
      <c r="BA5" s="117">
        <v>0.33321595638587098</v>
      </c>
      <c r="BB5" s="117">
        <v>0.12135318780852344</v>
      </c>
      <c r="BC5" s="117">
        <v>-4.3005725777362613E-2</v>
      </c>
      <c r="BD5" s="117">
        <v>0.24202226427271967</v>
      </c>
      <c r="BE5" s="117">
        <v>0.33870743570902562</v>
      </c>
      <c r="BF5" s="117">
        <v>0.41124418962807852</v>
      </c>
      <c r="BG5" s="117">
        <v>1.3673386026539163</v>
      </c>
      <c r="BH5" s="117">
        <v>2.0278785759856959</v>
      </c>
      <c r="BI5" s="117">
        <v>1.7890407847986012</v>
      </c>
      <c r="BJ5" s="117">
        <v>1.7408565361106696</v>
      </c>
      <c r="BK5" s="117">
        <v>1.7937334430271079</v>
      </c>
      <c r="BL5" s="117">
        <v>1.4683491455214721</v>
      </c>
      <c r="BM5" s="117">
        <v>1.2744740474224869</v>
      </c>
      <c r="BN5" s="117">
        <v>0.99414845823947928</v>
      </c>
      <c r="BO5" s="117">
        <v>0.80301910145594491</v>
      </c>
      <c r="BP5" s="117">
        <v>1.0866598857826091</v>
      </c>
      <c r="BQ5" s="117">
        <v>1.3169862854482091</v>
      </c>
      <c r="BR5" s="117">
        <v>1.3797348538627858</v>
      </c>
      <c r="BS5" s="117">
        <v>1.6355999318416394</v>
      </c>
      <c r="BT5" s="117">
        <v>1.5950692958607959</v>
      </c>
      <c r="BU5" s="117">
        <v>1.8671240932438167</v>
      </c>
      <c r="BV5" s="117">
        <v>2.1215803010802716</v>
      </c>
      <c r="BW5" s="117">
        <v>2.3131861056506153</v>
      </c>
      <c r="BX5" s="117">
        <v>2.7380429371868189</v>
      </c>
      <c r="BY5" s="117">
        <v>3.2411366746006394</v>
      </c>
      <c r="BZ5" s="117">
        <v>3.4527089306429986</v>
      </c>
      <c r="CA5" s="117">
        <v>3.6839583667454718</v>
      </c>
      <c r="CB5" s="117">
        <v>3.4856903283644129</v>
      </c>
      <c r="CC5" s="117">
        <v>2.8931732257475318</v>
      </c>
      <c r="CD5" s="117">
        <v>2.7977396009851248</v>
      </c>
      <c r="CE5" s="117">
        <v>2.3204468451492062</v>
      </c>
      <c r="CF5" s="117">
        <v>2.4461421793542399</v>
      </c>
      <c r="CG5" s="117">
        <v>2.6917658849789916</v>
      </c>
      <c r="CH5" s="117">
        <v>2.5854317328613661</v>
      </c>
      <c r="CI5" s="117">
        <v>2.0543966764124235</v>
      </c>
      <c r="CJ5" s="117">
        <v>2.147248318227895</v>
      </c>
      <c r="CK5" s="117">
        <v>3.0433106871994937</v>
      </c>
      <c r="CL5" s="117">
        <v>3.8119392175732543</v>
      </c>
      <c r="CM5" s="117">
        <v>4.8457680834823122</v>
      </c>
      <c r="CN5" s="117">
        <v>5.5813056812097983</v>
      </c>
      <c r="CO5" s="117">
        <v>6.4679541280815869</v>
      </c>
      <c r="CP5" s="117">
        <v>7.0057854048853869</v>
      </c>
      <c r="CQ5" s="117">
        <v>8.6759574788094938</v>
      </c>
      <c r="CR5" s="117">
        <v>9.1904721798775029</v>
      </c>
      <c r="CS5" s="117">
        <v>8.9866547096629716</v>
      </c>
      <c r="CT5" s="117">
        <v>8.9423648482413114</v>
      </c>
      <c r="CU5" s="117">
        <v>9.5113707624815618</v>
      </c>
      <c r="CV5" s="117">
        <v>9.7154949047713899</v>
      </c>
      <c r="CW5" s="117">
        <v>9.040787902646926</v>
      </c>
    </row>
    <row r="6" spans="1:101">
      <c r="B6" t="s">
        <v>195</v>
      </c>
      <c r="C6" s="117">
        <v>9.5362082446502683</v>
      </c>
      <c r="D6" s="117">
        <v>9.2259800660767297</v>
      </c>
      <c r="E6" s="117">
        <v>7.8664691578652395</v>
      </c>
      <c r="F6" s="117">
        <v>6.4607775086632984</v>
      </c>
      <c r="G6" s="117">
        <v>6.0409460516160323</v>
      </c>
      <c r="H6" s="117">
        <v>5.3614099459693421</v>
      </c>
      <c r="I6" s="117">
        <v>4.495705395381151</v>
      </c>
      <c r="J6" s="117">
        <v>4.0207751878170228</v>
      </c>
      <c r="K6" s="117">
        <v>3.5532054875458101</v>
      </c>
      <c r="L6" s="117">
        <v>3.4693751404149822</v>
      </c>
      <c r="M6" s="117">
        <v>3.0725511812196515</v>
      </c>
      <c r="N6" s="117">
        <v>-1.8268530676343886</v>
      </c>
      <c r="O6" s="117">
        <v>-5.4469827589882129</v>
      </c>
      <c r="P6" s="117">
        <v>-5.9898759762769345</v>
      </c>
      <c r="Q6" s="117">
        <v>-4.8703393090444251</v>
      </c>
      <c r="R6" s="117">
        <v>-3.5880873315543198</v>
      </c>
      <c r="S6" s="117">
        <v>-3.0569508197884687</v>
      </c>
      <c r="T6" s="117">
        <v>-3.1006452703850442</v>
      </c>
      <c r="U6" s="117">
        <v>-2.9555393282417128</v>
      </c>
      <c r="V6" s="117">
        <v>-2.7507514860865712</v>
      </c>
      <c r="W6" s="117">
        <v>-2.1871839752905231</v>
      </c>
      <c r="X6" s="117">
        <v>-2.0151050227301681</v>
      </c>
      <c r="Y6" s="117">
        <v>-1.5924206378998207</v>
      </c>
      <c r="Z6" s="117">
        <v>-1.4835675278433769</v>
      </c>
      <c r="AA6" s="117">
        <v>-1.3072442545778244</v>
      </c>
      <c r="AB6" s="117">
        <v>0.2846841529776043</v>
      </c>
      <c r="AC6" s="117">
        <v>0.5812706955850615</v>
      </c>
      <c r="AD6" s="117">
        <v>0.79490067930024111</v>
      </c>
      <c r="AE6" s="117">
        <v>0.54783993842208645</v>
      </c>
      <c r="AF6" s="117">
        <v>0.92117107693354683</v>
      </c>
      <c r="AG6" s="117">
        <v>1.1755406075838408</v>
      </c>
      <c r="AH6" s="117">
        <v>1.3837802369504999</v>
      </c>
      <c r="AI6" s="117">
        <v>1.532840360282492</v>
      </c>
      <c r="AJ6" s="117">
        <v>2.4338842525988014</v>
      </c>
      <c r="AK6" s="117">
        <v>2.4688811450647989</v>
      </c>
      <c r="AL6" s="117">
        <v>2.0789083295659054</v>
      </c>
      <c r="AM6" s="117">
        <v>1.6808902601415383</v>
      </c>
      <c r="AN6" s="117">
        <v>1.5850588827845939</v>
      </c>
      <c r="AO6" s="117">
        <v>1.6821723321649671</v>
      </c>
      <c r="AP6" s="117">
        <v>1.5331519097426423</v>
      </c>
      <c r="AQ6" s="117">
        <v>1.419550515677301</v>
      </c>
      <c r="AR6" s="117">
        <v>1.3875585423518686</v>
      </c>
      <c r="AS6" s="117">
        <v>1.0701268513504232</v>
      </c>
      <c r="AT6" s="117">
        <v>1.1513122824692488</v>
      </c>
      <c r="AU6" s="117">
        <v>1.1460556301579317</v>
      </c>
      <c r="AV6" s="117">
        <v>0.16317385572952503</v>
      </c>
      <c r="AW6" s="117">
        <v>-8.8234173191793275E-2</v>
      </c>
      <c r="AX6" s="117">
        <v>0.58021575468973197</v>
      </c>
      <c r="AY6" s="117">
        <v>1.0255543621811256</v>
      </c>
      <c r="AZ6" s="117">
        <v>1.6399507681882994</v>
      </c>
      <c r="BA6" s="117">
        <v>1.873034029164927</v>
      </c>
      <c r="BB6" s="117">
        <v>1.9739498695961828</v>
      </c>
      <c r="BC6" s="117">
        <v>1.9518405299953372</v>
      </c>
      <c r="BD6" s="117">
        <v>1.9043052358247508</v>
      </c>
      <c r="BE6" s="117">
        <v>1.8921420913531506</v>
      </c>
      <c r="BF6" s="117">
        <v>1.6650028330651878</v>
      </c>
      <c r="BG6" s="117">
        <v>1.1137941447047837</v>
      </c>
      <c r="BH6" s="117">
        <v>1.1943370355489265</v>
      </c>
      <c r="BI6" s="117">
        <v>1.3166070163418908</v>
      </c>
      <c r="BJ6" s="117">
        <v>1.1556388828376782</v>
      </c>
      <c r="BK6" s="117">
        <v>0.92163172256360326</v>
      </c>
      <c r="BL6" s="117">
        <v>0.49553950047993567</v>
      </c>
      <c r="BM6" s="117">
        <v>0.32502277483872888</v>
      </c>
      <c r="BN6" s="117">
        <v>2.425768126908693</v>
      </c>
      <c r="BO6" s="117">
        <v>2.7020319009825755</v>
      </c>
      <c r="BP6" s="117">
        <v>2.4363537919649332</v>
      </c>
      <c r="BQ6" s="117">
        <v>2.5386524331255202</v>
      </c>
      <c r="BR6" s="117">
        <v>2.6007211055020747</v>
      </c>
      <c r="BS6" s="117">
        <v>3.5190695169736301</v>
      </c>
      <c r="BT6" s="117">
        <v>4.4653485925625347</v>
      </c>
      <c r="BU6" s="117">
        <v>4.9895640493011939</v>
      </c>
      <c r="BV6" s="117">
        <v>8.8874314927143132</v>
      </c>
      <c r="BW6" s="117">
        <v>10.321668497184277</v>
      </c>
      <c r="BX6" s="117">
        <v>11.520377819945196</v>
      </c>
      <c r="BY6" s="117">
        <v>12.967611213146</v>
      </c>
      <c r="BZ6" s="117">
        <v>12.467037721950788</v>
      </c>
      <c r="CA6" s="117">
        <v>13.524750364650572</v>
      </c>
      <c r="CB6" s="117">
        <v>14.18270303065141</v>
      </c>
      <c r="CC6" s="117">
        <v>13.957990256166667</v>
      </c>
      <c r="CD6" s="117">
        <v>13.4322530185852</v>
      </c>
      <c r="CE6" s="117">
        <v>13.278412609690918</v>
      </c>
      <c r="CF6" s="117">
        <v>12.999053007941995</v>
      </c>
      <c r="CG6" s="117">
        <v>14.110304129674915</v>
      </c>
      <c r="CH6" s="117">
        <v>11.178618981419589</v>
      </c>
      <c r="CI6" s="117">
        <v>10.652256897988337</v>
      </c>
      <c r="CJ6" s="117">
        <v>9.5609733473310996</v>
      </c>
      <c r="CK6" s="117">
        <v>11.797482570489819</v>
      </c>
      <c r="CL6" s="117">
        <v>12.580951326481468</v>
      </c>
      <c r="CM6" s="117">
        <v>12.261688451384828</v>
      </c>
      <c r="CN6" s="117">
        <v>14.43942339839559</v>
      </c>
      <c r="CO6" s="117">
        <v>15.175880833334944</v>
      </c>
      <c r="CP6" s="117">
        <v>15.275238419971359</v>
      </c>
      <c r="CQ6" s="117">
        <v>14.697018732607219</v>
      </c>
      <c r="CR6" s="117">
        <v>14.019337168679584</v>
      </c>
      <c r="CS6" s="117">
        <v>12.274396189813714</v>
      </c>
      <c r="CT6" s="117">
        <v>11.063975077175343</v>
      </c>
      <c r="CU6" s="117">
        <v>10.296351855386462</v>
      </c>
      <c r="CV6" s="117">
        <v>9.2540420063555615</v>
      </c>
      <c r="CW6" s="117">
        <v>5.1866446020652575</v>
      </c>
    </row>
    <row r="8" spans="1:101">
      <c r="CJ8" s="222"/>
    </row>
  </sheetData>
  <hyperlinks>
    <hyperlink ref="A1" location="Ցանկ!A1" display="Ցանկ!A1"/>
    <hyperlink ref="CA1" location="Ցանկ!A1" display="Ցանկ!A1"/>
  </hyperlinks>
  <pageMargins left="0.7" right="0.7" top="0.75" bottom="0.75" header="0.3" footer="0.3"/>
  <pageSetup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
  <sheetViews>
    <sheetView workbookViewId="0"/>
  </sheetViews>
  <sheetFormatPr defaultRowHeight="16.5"/>
  <sheetData>
    <row r="1" spans="1:35">
      <c r="A1" s="33" t="s">
        <v>56</v>
      </c>
      <c r="M1" s="297" t="s">
        <v>810</v>
      </c>
    </row>
    <row r="2" spans="1:35">
      <c r="C2" t="s">
        <v>196</v>
      </c>
      <c r="D2" t="s">
        <v>197</v>
      </c>
      <c r="E2" t="s">
        <v>198</v>
      </c>
      <c r="F2" t="s">
        <v>199</v>
      </c>
      <c r="G2" t="s">
        <v>200</v>
      </c>
      <c r="H2" t="s">
        <v>201</v>
      </c>
      <c r="I2" t="s">
        <v>202</v>
      </c>
      <c r="J2" t="s">
        <v>203</v>
      </c>
      <c r="K2" t="s">
        <v>204</v>
      </c>
      <c r="L2" t="s">
        <v>205</v>
      </c>
      <c r="M2" t="s">
        <v>206</v>
      </c>
      <c r="N2" t="s">
        <v>207</v>
      </c>
      <c r="O2" t="s">
        <v>208</v>
      </c>
      <c r="P2" t="s">
        <v>209</v>
      </c>
      <c r="Q2" t="s">
        <v>210</v>
      </c>
      <c r="R2" t="s">
        <v>211</v>
      </c>
      <c r="S2" t="s">
        <v>212</v>
      </c>
      <c r="T2" t="s">
        <v>213</v>
      </c>
      <c r="U2" t="s">
        <v>214</v>
      </c>
      <c r="V2" t="s">
        <v>215</v>
      </c>
      <c r="W2" t="s">
        <v>216</v>
      </c>
      <c r="X2" t="s">
        <v>217</v>
      </c>
      <c r="Y2" t="s">
        <v>218</v>
      </c>
      <c r="Z2" t="s">
        <v>219</v>
      </c>
      <c r="AA2" t="s">
        <v>220</v>
      </c>
      <c r="AB2" t="s">
        <v>221</v>
      </c>
      <c r="AC2" t="s">
        <v>222</v>
      </c>
      <c r="AD2" t="s">
        <v>223</v>
      </c>
      <c r="AE2" t="s">
        <v>224</v>
      </c>
      <c r="AF2" t="s">
        <v>225</v>
      </c>
      <c r="AG2" t="s">
        <v>226</v>
      </c>
      <c r="AH2" t="s">
        <v>227</v>
      </c>
      <c r="AI2" t="s">
        <v>228</v>
      </c>
    </row>
    <row r="3" spans="1:35">
      <c r="B3" t="s">
        <v>229</v>
      </c>
      <c r="C3" s="26">
        <v>11.138901196850895</v>
      </c>
      <c r="D3" s="26">
        <v>8.3856588830724377</v>
      </c>
      <c r="E3" s="26">
        <v>-4.4206746573769351</v>
      </c>
      <c r="F3" s="26">
        <v>3.0814907684195987</v>
      </c>
      <c r="G3" s="26">
        <v>-6.6800250282681191</v>
      </c>
      <c r="H3" s="26">
        <v>-4.1064078909481623</v>
      </c>
      <c r="I3" s="26">
        <v>-5.9345993589560635</v>
      </c>
      <c r="J3" s="26">
        <v>2.4768828338739581</v>
      </c>
      <c r="K3" s="26">
        <v>-6.388454209381166</v>
      </c>
      <c r="L3" s="26">
        <v>-1.0621448364574348</v>
      </c>
      <c r="M3" s="26">
        <v>-2.0355988006742791</v>
      </c>
      <c r="N3" s="26">
        <v>13.040751218800949</v>
      </c>
      <c r="O3" s="26">
        <v>7.6596169603392923</v>
      </c>
      <c r="P3" s="26">
        <v>1.7832312807620383</v>
      </c>
      <c r="Q3" s="26">
        <v>-3.4742153264179478</v>
      </c>
      <c r="R3" s="26">
        <v>8.2057187223900883</v>
      </c>
      <c r="S3" s="26">
        <v>-3.3405952799026295</v>
      </c>
      <c r="T3" s="26">
        <v>5.4360642427963057</v>
      </c>
      <c r="U3" s="26">
        <v>-1.3870488728819055</v>
      </c>
      <c r="V3" s="26">
        <v>4.0796898833947353</v>
      </c>
      <c r="W3" s="26">
        <v>-1.4939133574487187</v>
      </c>
      <c r="X3" s="26">
        <v>4.5458060840530834E-2</v>
      </c>
      <c r="Y3" s="26">
        <v>-1.1485260283453727</v>
      </c>
      <c r="Z3" s="26">
        <v>9.2622198512518139</v>
      </c>
      <c r="AA3" s="26">
        <v>18.89778453775665</v>
      </c>
      <c r="AB3" s="26">
        <v>8.1468479000911884</v>
      </c>
      <c r="AC3" s="26">
        <v>1.22421995326755</v>
      </c>
      <c r="AD3" s="26">
        <v>7.5130927919320811</v>
      </c>
      <c r="AE3" s="26">
        <v>4.5485918589849916</v>
      </c>
      <c r="AF3" s="26">
        <v>13.400186081008655</v>
      </c>
      <c r="AG3" s="26">
        <v>6.4437385790016606</v>
      </c>
      <c r="AH3" s="26">
        <v>5.1805392088558051</v>
      </c>
      <c r="AI3" s="26">
        <v>-2.5926102683912404</v>
      </c>
    </row>
    <row r="4" spans="1:35">
      <c r="B4" t="s">
        <v>193</v>
      </c>
      <c r="C4" s="26">
        <v>11.887118257837869</v>
      </c>
      <c r="D4" s="26">
        <v>9.4574810555138242</v>
      </c>
      <c r="E4" s="26">
        <v>-4.6263248248644686</v>
      </c>
      <c r="F4" s="26">
        <v>3.4407097887445843</v>
      </c>
      <c r="G4" s="26">
        <v>-5.9662112624370707</v>
      </c>
      <c r="H4" s="26">
        <v>-3.6921860646938853</v>
      </c>
      <c r="I4" s="26">
        <v>-6.0738255997915758</v>
      </c>
      <c r="J4" s="26">
        <v>3.225674521384633</v>
      </c>
      <c r="K4" s="26">
        <v>-7.1838737298385809</v>
      </c>
      <c r="L4" s="26">
        <v>-1.4516165975963418</v>
      </c>
      <c r="M4" s="26">
        <v>-2.0511476335342422</v>
      </c>
      <c r="N4" s="26">
        <v>15.14277019688916</v>
      </c>
      <c r="O4" s="26">
        <v>-1.128841995152527</v>
      </c>
      <c r="P4" s="26">
        <v>2.637212058722298</v>
      </c>
      <c r="Q4" s="26">
        <v>-5.1244869677163933</v>
      </c>
      <c r="R4" s="26">
        <v>10.922847492358585</v>
      </c>
      <c r="S4" s="26">
        <v>-2.9666492225139223</v>
      </c>
      <c r="T4" s="26">
        <v>2.4829944561533352</v>
      </c>
      <c r="U4" s="26">
        <v>-3.1400296250299107</v>
      </c>
      <c r="V4" s="26">
        <v>7.0580373227519431</v>
      </c>
      <c r="W4" s="26">
        <v>-1.6783915375452807</v>
      </c>
      <c r="X4" s="26">
        <v>4.61613834243974</v>
      </c>
      <c r="Y4" s="26">
        <v>-3.9120076032094175</v>
      </c>
      <c r="Z4" s="26">
        <v>8.9189908437147096</v>
      </c>
      <c r="AA4" s="26">
        <v>20.193508803401357</v>
      </c>
      <c r="AB4" s="26">
        <v>7.6939693564519871</v>
      </c>
      <c r="AC4" s="26">
        <v>-1.4283721108895406</v>
      </c>
      <c r="AD4" s="26">
        <v>8.3600934656312802</v>
      </c>
      <c r="AE4" s="26">
        <v>5.2595453259986016</v>
      </c>
      <c r="AF4" s="26">
        <v>10.055978100501136</v>
      </c>
      <c r="AG4" s="26">
        <v>9.2070079556386872</v>
      </c>
      <c r="AH4" s="26">
        <v>9.4873530370592789</v>
      </c>
      <c r="AI4" s="26">
        <v>4.7748689842575232</v>
      </c>
    </row>
    <row r="5" spans="1:35">
      <c r="B5" t="s">
        <v>194</v>
      </c>
      <c r="C5" s="26">
        <v>12.004547146943082</v>
      </c>
      <c r="D5" s="26">
        <v>5.7306517800824963</v>
      </c>
      <c r="E5" s="26">
        <v>1.5074173822619059</v>
      </c>
      <c r="F5" s="26">
        <v>1.7767865618984615</v>
      </c>
      <c r="G5" s="26">
        <v>4.7564181494367404</v>
      </c>
      <c r="H5" s="26">
        <v>3.8800264936505755</v>
      </c>
      <c r="I5" s="26">
        <v>-2.0326342250597804</v>
      </c>
      <c r="J5" s="26">
        <v>-2.044677870235148</v>
      </c>
      <c r="K5" s="26">
        <v>2.9961635460819025</v>
      </c>
      <c r="L5" s="26">
        <v>6.7172278254193429</v>
      </c>
      <c r="M5" s="26">
        <v>4.4288362582811942</v>
      </c>
      <c r="N5" s="26">
        <v>-3.4350745175514135</v>
      </c>
      <c r="O5" s="26">
        <v>6.5683583942182509</v>
      </c>
      <c r="P5" s="26">
        <v>5.6328987918500388</v>
      </c>
      <c r="Q5" s="26">
        <v>4.7529124515051535E-2</v>
      </c>
      <c r="R5" s="26">
        <v>-4.6146743840344016</v>
      </c>
      <c r="S5" s="26">
        <v>2.6745165389453405</v>
      </c>
      <c r="T5" s="26">
        <v>2.3619714566187895</v>
      </c>
      <c r="U5" s="26">
        <v>2.4342070527712281</v>
      </c>
      <c r="V5" s="26">
        <v>-0.10544437730146683</v>
      </c>
      <c r="W5" s="26">
        <v>1.327388096677339</v>
      </c>
      <c r="X5" s="26">
        <v>0.18043163286574782</v>
      </c>
      <c r="Y5" s="26">
        <v>4.3590315772187296</v>
      </c>
      <c r="Z5" s="26">
        <v>1.5385531631044955</v>
      </c>
      <c r="AA5" s="26">
        <v>4.8845545601221261</v>
      </c>
      <c r="AB5" s="26">
        <v>3.2045663946203717</v>
      </c>
      <c r="AC5" s="26">
        <v>0.95831326364799452</v>
      </c>
      <c r="AD5" s="26">
        <v>1.1655624176282231</v>
      </c>
      <c r="AE5" s="26">
        <v>4.2603084903780655</v>
      </c>
      <c r="AF5" s="26">
        <v>12.382784879422445</v>
      </c>
      <c r="AG5" s="26">
        <v>11.045910908391818</v>
      </c>
      <c r="AH5" s="26">
        <v>7.3540294651399449</v>
      </c>
      <c r="AI5" s="26">
        <v>5.6738117790397951</v>
      </c>
    </row>
    <row r="6" spans="1:35">
      <c r="B6" t="s">
        <v>195</v>
      </c>
      <c r="C6" s="26">
        <v>24.381575274978331</v>
      </c>
      <c r="D6" s="26">
        <v>-11.30156442429427</v>
      </c>
      <c r="E6" s="26">
        <v>-3.8180474126128274</v>
      </c>
      <c r="F6" s="26">
        <v>-2.339071067781731</v>
      </c>
      <c r="G6" s="26">
        <v>-4.6929963118487876</v>
      </c>
      <c r="H6" s="26">
        <v>-2.3019498227293411</v>
      </c>
      <c r="I6" s="26">
        <v>-1.2917562243505358</v>
      </c>
      <c r="J6" s="26">
        <v>1.4782570160177215</v>
      </c>
      <c r="K6" s="26">
        <v>1.5167218992139055</v>
      </c>
      <c r="L6" s="26">
        <v>1.3129562062990772</v>
      </c>
      <c r="M6" s="26">
        <v>1.1209554185377328</v>
      </c>
      <c r="N6" s="26">
        <v>5.2926875433507234</v>
      </c>
      <c r="O6" s="26">
        <v>-1.1428891329572934</v>
      </c>
      <c r="P6" s="26">
        <v>0.51292550934232395</v>
      </c>
      <c r="Q6" s="26">
        <v>-0.16084930347687987</v>
      </c>
      <c r="R6" s="26">
        <v>1.6670453143495365</v>
      </c>
      <c r="S6" s="26">
        <v>4.0121086721209736</v>
      </c>
      <c r="T6" s="26">
        <v>2.2101636202422696</v>
      </c>
      <c r="U6" s="26">
        <v>-1.6792384997427234</v>
      </c>
      <c r="V6" s="26">
        <v>0.34565301121148195</v>
      </c>
      <c r="W6" s="26">
        <v>1.4475339986258859</v>
      </c>
      <c r="X6" s="26">
        <v>9.9751322608941564</v>
      </c>
      <c r="Y6" s="26">
        <v>-0.26365397809729529</v>
      </c>
      <c r="Z6" s="26">
        <v>12.914047196029685</v>
      </c>
      <c r="AA6" s="26">
        <v>22.215794783853596</v>
      </c>
      <c r="AB6" s="26">
        <v>16.53564797757889</v>
      </c>
      <c r="AC6" s="26">
        <v>0.31507003698339986</v>
      </c>
      <c r="AD6" s="26">
        <v>9.9568847133230065</v>
      </c>
      <c r="AE6" s="26">
        <v>14.478102228224088</v>
      </c>
      <c r="AF6" s="26">
        <v>25.64779910868549</v>
      </c>
      <c r="AG6" s="26">
        <v>7.2229446312551318</v>
      </c>
      <c r="AH6" s="26">
        <v>0.65663434062088299</v>
      </c>
      <c r="AI6" s="26">
        <v>-1.1223392134247661</v>
      </c>
    </row>
    <row r="7" spans="1:35">
      <c r="C7">
        <v>4</v>
      </c>
      <c r="D7">
        <v>4</v>
      </c>
      <c r="E7">
        <v>4</v>
      </c>
      <c r="F7">
        <v>4</v>
      </c>
      <c r="G7">
        <v>4</v>
      </c>
      <c r="H7">
        <v>4</v>
      </c>
      <c r="I7">
        <v>4</v>
      </c>
      <c r="J7">
        <v>4</v>
      </c>
      <c r="K7">
        <v>4</v>
      </c>
      <c r="L7">
        <v>4</v>
      </c>
      <c r="M7">
        <v>4</v>
      </c>
      <c r="N7">
        <v>4</v>
      </c>
      <c r="O7">
        <v>4</v>
      </c>
      <c r="P7">
        <v>4</v>
      </c>
      <c r="Q7">
        <v>4</v>
      </c>
      <c r="R7">
        <v>4</v>
      </c>
      <c r="S7">
        <v>4</v>
      </c>
      <c r="T7">
        <v>4</v>
      </c>
      <c r="U7">
        <v>4</v>
      </c>
      <c r="V7">
        <v>4</v>
      </c>
      <c r="W7">
        <v>4</v>
      </c>
      <c r="X7">
        <v>4</v>
      </c>
      <c r="Y7">
        <v>4</v>
      </c>
      <c r="Z7">
        <v>4</v>
      </c>
      <c r="AA7">
        <v>4</v>
      </c>
      <c r="AB7">
        <v>4</v>
      </c>
      <c r="AC7">
        <v>4</v>
      </c>
      <c r="AD7">
        <v>4</v>
      </c>
      <c r="AE7">
        <v>4</v>
      </c>
      <c r="AF7">
        <v>4</v>
      </c>
      <c r="AG7">
        <v>4</v>
      </c>
      <c r="AH7">
        <v>4</v>
      </c>
      <c r="AI7">
        <v>4</v>
      </c>
    </row>
  </sheetData>
  <hyperlinks>
    <hyperlink ref="A1" location="Ցանկ!A1" display="Ցանկ!A1"/>
    <hyperlink ref="M1" location="Ցանկ!A1" display="Ցանկ!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2"/>
  <sheetViews>
    <sheetView workbookViewId="0"/>
  </sheetViews>
  <sheetFormatPr defaultRowHeight="16.5"/>
  <sheetData>
    <row r="1" spans="1:4">
      <c r="A1" s="297" t="s">
        <v>810</v>
      </c>
      <c r="B1" t="s">
        <v>230</v>
      </c>
      <c r="C1" t="s">
        <v>231</v>
      </c>
      <c r="D1" t="s">
        <v>232</v>
      </c>
    </row>
    <row r="2" spans="1:4">
      <c r="A2" s="228" t="s">
        <v>549</v>
      </c>
      <c r="B2" s="117">
        <v>2.7875530999999998</v>
      </c>
      <c r="C2" s="117">
        <v>1.78006</v>
      </c>
      <c r="D2" s="117">
        <v>1.24</v>
      </c>
    </row>
    <row r="3" spans="1:4">
      <c r="A3" s="228" t="s">
        <v>550</v>
      </c>
      <c r="B3" s="117">
        <v>2.7046594000000002</v>
      </c>
      <c r="C3" s="117">
        <v>1.7272400000000001</v>
      </c>
      <c r="D3" s="117">
        <v>1.26</v>
      </c>
    </row>
    <row r="4" spans="1:4">
      <c r="A4" s="228" t="s">
        <v>551</v>
      </c>
      <c r="B4" s="117">
        <v>2.6277872000000002</v>
      </c>
      <c r="C4" s="117">
        <v>1.7685500000000001</v>
      </c>
      <c r="D4" s="117">
        <v>1.25</v>
      </c>
    </row>
    <row r="5" spans="1:4">
      <c r="A5" s="228" t="s">
        <v>552</v>
      </c>
      <c r="B5" s="117">
        <v>2.4593490999999998</v>
      </c>
      <c r="C5" s="117">
        <v>1.5978300000000001</v>
      </c>
      <c r="D5" s="117">
        <v>1.26</v>
      </c>
    </row>
    <row r="6" spans="1:4">
      <c r="A6" s="228" t="s">
        <v>553</v>
      </c>
      <c r="B6" s="117">
        <v>2.3483407000000001</v>
      </c>
      <c r="C6" s="117">
        <v>1.6308499999999999</v>
      </c>
      <c r="D6" s="117">
        <v>1.26</v>
      </c>
    </row>
    <row r="7" spans="1:4">
      <c r="A7" s="228" t="s">
        <v>554</v>
      </c>
      <c r="B7" s="117">
        <v>2.27155</v>
      </c>
      <c r="C7" s="117">
        <v>1.52762</v>
      </c>
      <c r="D7" s="117">
        <v>1.22</v>
      </c>
    </row>
    <row r="8" spans="1:4">
      <c r="A8" s="228" t="s">
        <v>555</v>
      </c>
      <c r="B8" s="117">
        <v>2.2372079999999999</v>
      </c>
      <c r="C8" s="117">
        <v>1.5747599999999999</v>
      </c>
      <c r="D8" s="117">
        <v>1.01</v>
      </c>
    </row>
    <row r="9" spans="1:4">
      <c r="A9" s="228" t="s">
        <v>556</v>
      </c>
      <c r="B9" s="117">
        <v>2.1655338</v>
      </c>
      <c r="C9" s="117">
        <v>1.4893099999999999</v>
      </c>
      <c r="D9" s="117">
        <v>1.03</v>
      </c>
    </row>
    <row r="10" spans="1:4">
      <c r="A10" s="228" t="s">
        <v>557</v>
      </c>
      <c r="B10" s="117">
        <v>2.1842475000000001</v>
      </c>
      <c r="C10" s="117">
        <v>1.4654400000000001</v>
      </c>
      <c r="D10" s="117">
        <v>1.01</v>
      </c>
    </row>
    <row r="11" spans="1:4">
      <c r="A11" s="228" t="s">
        <v>558</v>
      </c>
      <c r="B11" s="117">
        <v>2.1611132999999998</v>
      </c>
      <c r="C11" s="117">
        <v>1.56538</v>
      </c>
      <c r="D11" s="117">
        <v>1.01</v>
      </c>
    </row>
    <row r="12" spans="1:4">
      <c r="A12" s="228" t="s">
        <v>559</v>
      </c>
      <c r="B12" s="117">
        <v>2.0365931000000002</v>
      </c>
      <c r="C12" s="117">
        <v>1.60548</v>
      </c>
      <c r="D12" s="117">
        <v>1</v>
      </c>
    </row>
    <row r="13" spans="1:4">
      <c r="A13" s="228" t="s">
        <v>560</v>
      </c>
      <c r="B13" s="117">
        <v>1.976213</v>
      </c>
      <c r="C13" s="117">
        <v>1.63845</v>
      </c>
      <c r="D13" s="117">
        <v>0.98</v>
      </c>
    </row>
    <row r="14" spans="1:4">
      <c r="A14" s="228" t="s">
        <v>561</v>
      </c>
      <c r="B14" s="117">
        <v>1.9607228999999999</v>
      </c>
      <c r="C14" s="117">
        <v>1.8284800000000001</v>
      </c>
      <c r="D14" s="117">
        <v>1</v>
      </c>
    </row>
    <row r="15" spans="1:4">
      <c r="A15" s="228" t="s">
        <v>562</v>
      </c>
      <c r="B15" s="117">
        <v>2.0481367000000001</v>
      </c>
      <c r="C15" s="117">
        <v>1.85324</v>
      </c>
      <c r="D15" s="117">
        <v>1.01</v>
      </c>
    </row>
    <row r="16" spans="1:4">
      <c r="A16" s="228" t="s">
        <v>563</v>
      </c>
      <c r="B16" s="117">
        <v>2.1370610999999999</v>
      </c>
      <c r="C16" s="117">
        <v>1.86093</v>
      </c>
      <c r="D16" s="117">
        <v>1</v>
      </c>
    </row>
    <row r="17" spans="1:4">
      <c r="A17" s="228" t="s">
        <v>564</v>
      </c>
      <c r="B17" s="117">
        <v>2.2577612999999999</v>
      </c>
      <c r="C17" s="117">
        <v>2.0125799999999998</v>
      </c>
      <c r="D17" s="117">
        <v>1</v>
      </c>
    </row>
    <row r="18" spans="1:4">
      <c r="A18" s="228" t="s">
        <v>565</v>
      </c>
      <c r="B18" s="117">
        <v>2.2378638</v>
      </c>
      <c r="C18" s="117">
        <v>2.0049600000000001</v>
      </c>
      <c r="D18" s="117">
        <v>1</v>
      </c>
    </row>
    <row r="19" spans="1:4">
      <c r="A19" s="228" t="s">
        <v>566</v>
      </c>
      <c r="B19" s="117">
        <v>2.3794884000000001</v>
      </c>
      <c r="C19" s="117">
        <v>2.1088499999999999</v>
      </c>
      <c r="D19" s="117">
        <v>1.03</v>
      </c>
    </row>
    <row r="20" spans="1:4">
      <c r="A20" s="228" t="s">
        <v>567</v>
      </c>
      <c r="B20" s="117">
        <v>2.2638524000000002</v>
      </c>
      <c r="C20" s="117">
        <v>1.97648</v>
      </c>
      <c r="D20" s="117">
        <v>1.26</v>
      </c>
    </row>
    <row r="21" spans="1:4">
      <c r="A21" s="228" t="s">
        <v>568</v>
      </c>
      <c r="B21" s="117">
        <v>2.2577292</v>
      </c>
      <c r="C21" s="117">
        <v>1.9001699999999999</v>
      </c>
      <c r="D21" s="117">
        <v>1.43</v>
      </c>
    </row>
    <row r="22" spans="1:4">
      <c r="A22" s="228" t="s">
        <v>569</v>
      </c>
      <c r="B22" s="117">
        <v>2.2402009999999999</v>
      </c>
      <c r="C22" s="117">
        <v>1.94801</v>
      </c>
      <c r="D22" s="117">
        <v>1.61</v>
      </c>
    </row>
    <row r="23" spans="1:4">
      <c r="A23" s="228" t="s">
        <v>570</v>
      </c>
      <c r="B23" s="117">
        <v>2.2372193999999999</v>
      </c>
      <c r="C23" s="117">
        <v>1.98312</v>
      </c>
      <c r="D23" s="117">
        <v>1.76</v>
      </c>
    </row>
    <row r="24" spans="1:4">
      <c r="A24" s="228" t="s">
        <v>571</v>
      </c>
      <c r="B24" s="117">
        <v>2.3012131</v>
      </c>
      <c r="C24" s="117">
        <v>2.0623399999999998</v>
      </c>
      <c r="D24" s="117">
        <v>1.93</v>
      </c>
    </row>
    <row r="25" spans="1:4">
      <c r="A25" s="228" t="s">
        <v>572</v>
      </c>
      <c r="B25" s="117">
        <v>2.3138858999999998</v>
      </c>
      <c r="C25" s="117">
        <v>2.0655999999999999</v>
      </c>
      <c r="D25" s="117">
        <v>2.16</v>
      </c>
    </row>
    <row r="26" spans="1:4">
      <c r="A26" s="228" t="s">
        <v>573</v>
      </c>
      <c r="B26" s="117">
        <v>2.3158903</v>
      </c>
      <c r="C26" s="117">
        <v>2.1711</v>
      </c>
      <c r="D26" s="117">
        <v>2.2799999999999998</v>
      </c>
    </row>
    <row r="27" spans="1:4">
      <c r="A27" s="228" t="s">
        <v>574</v>
      </c>
      <c r="B27" s="117">
        <v>2.2862448999999998</v>
      </c>
      <c r="C27" s="117">
        <v>2.1745700000000001</v>
      </c>
      <c r="D27" s="117">
        <v>2.5</v>
      </c>
    </row>
    <row r="28" spans="1:4">
      <c r="A28" s="228" t="s">
        <v>575</v>
      </c>
      <c r="B28" s="117">
        <v>2.2461525999999998</v>
      </c>
      <c r="C28" s="117">
        <v>2.2557700000000001</v>
      </c>
      <c r="D28" s="117">
        <v>2.63</v>
      </c>
    </row>
    <row r="29" spans="1:4">
      <c r="A29" s="228" t="s">
        <v>576</v>
      </c>
      <c r="B29" s="117">
        <v>2.2397222999999999</v>
      </c>
      <c r="C29" s="117">
        <v>2.1084999999999998</v>
      </c>
      <c r="D29" s="117">
        <v>2.79</v>
      </c>
    </row>
    <row r="30" spans="1:4">
      <c r="A30" s="228" t="s">
        <v>577</v>
      </c>
      <c r="B30" s="117">
        <v>2.3579552000000001</v>
      </c>
      <c r="C30" s="117">
        <v>2.1773899999999999</v>
      </c>
      <c r="D30" s="117">
        <v>3</v>
      </c>
    </row>
    <row r="31" spans="1:4">
      <c r="A31" s="228" t="s">
        <v>578</v>
      </c>
      <c r="B31" s="117">
        <v>2.1993551999999998</v>
      </c>
      <c r="C31" s="117">
        <v>2.0861000000000001</v>
      </c>
      <c r="D31" s="117">
        <v>3.04</v>
      </c>
    </row>
    <row r="32" spans="1:4">
      <c r="A32" s="228" t="s">
        <v>579</v>
      </c>
      <c r="B32" s="117">
        <v>2.3010793999999999</v>
      </c>
      <c r="C32" s="117">
        <v>2.1147900000000002</v>
      </c>
      <c r="D32" s="117">
        <v>3.26</v>
      </c>
    </row>
    <row r="33" spans="1:4">
      <c r="A33" s="228" t="s">
        <v>580</v>
      </c>
      <c r="B33" s="117">
        <v>2.2644058999999999</v>
      </c>
      <c r="C33" s="117">
        <v>2.1589900000000002</v>
      </c>
      <c r="D33" s="117">
        <v>3.5</v>
      </c>
    </row>
    <row r="34" spans="1:4">
      <c r="A34" s="228" t="s">
        <v>581</v>
      </c>
      <c r="B34" s="117">
        <v>2.3340762000000002</v>
      </c>
      <c r="C34" s="117">
        <v>2.1941199999999998</v>
      </c>
      <c r="D34" s="117">
        <v>3.62</v>
      </c>
    </row>
    <row r="35" spans="1:4">
      <c r="A35" s="228" t="s">
        <v>582</v>
      </c>
      <c r="B35" s="117">
        <v>2.3253024</v>
      </c>
      <c r="C35" s="117">
        <v>2.2640600000000002</v>
      </c>
      <c r="D35" s="117">
        <v>3.78</v>
      </c>
    </row>
    <row r="36" spans="1:4">
      <c r="A36" s="228" t="s">
        <v>583</v>
      </c>
      <c r="B36" s="117">
        <v>2.4316658000000002</v>
      </c>
      <c r="C36" s="117">
        <v>2.3062200000000002</v>
      </c>
      <c r="D36" s="117">
        <v>4</v>
      </c>
    </row>
    <row r="37" spans="1:4">
      <c r="A37" s="228" t="s">
        <v>584</v>
      </c>
      <c r="B37" s="117">
        <v>2.4690335000000001</v>
      </c>
      <c r="C37" s="117">
        <v>2.2803499999999999</v>
      </c>
      <c r="D37" s="117">
        <v>4.16</v>
      </c>
    </row>
    <row r="38" spans="1:4">
      <c r="A38" s="228" t="s">
        <v>585</v>
      </c>
      <c r="B38" s="117">
        <v>2.4510190999999999</v>
      </c>
      <c r="C38" s="117">
        <v>2.1432199999999999</v>
      </c>
      <c r="D38" s="117">
        <v>4.29</v>
      </c>
    </row>
    <row r="39" spans="1:4">
      <c r="A39" s="228" t="s">
        <v>586</v>
      </c>
      <c r="B39" s="117">
        <v>2.4992554</v>
      </c>
      <c r="C39" s="117">
        <v>2.1385399999999999</v>
      </c>
      <c r="D39" s="117">
        <v>4.49</v>
      </c>
    </row>
    <row r="40" spans="1:4">
      <c r="A40" s="228" t="s">
        <v>587</v>
      </c>
      <c r="B40" s="117">
        <v>2.5812189999999999</v>
      </c>
      <c r="C40" s="117">
        <v>2.16737</v>
      </c>
      <c r="D40" s="117">
        <v>4.59</v>
      </c>
    </row>
    <row r="41" spans="1:4">
      <c r="A41" s="228" t="s">
        <v>588</v>
      </c>
      <c r="B41" s="117">
        <v>2.6806926</v>
      </c>
      <c r="C41" s="117">
        <v>2.3612500000000001</v>
      </c>
      <c r="D41" s="117">
        <v>4.79</v>
      </c>
    </row>
    <row r="42" spans="1:4">
      <c r="A42" s="228" t="s">
        <v>589</v>
      </c>
      <c r="B42" s="117">
        <v>2.7839594999999999</v>
      </c>
      <c r="C42" s="117">
        <v>2.40855</v>
      </c>
      <c r="D42" s="117">
        <v>4.9400000000000004</v>
      </c>
    </row>
    <row r="43" spans="1:4">
      <c r="A43" s="228" t="s">
        <v>590</v>
      </c>
      <c r="B43" s="117">
        <v>3.0344297999999998</v>
      </c>
      <c r="C43" s="117">
        <v>2.5959500000000002</v>
      </c>
      <c r="D43" s="117">
        <v>4.99</v>
      </c>
    </row>
    <row r="44" spans="1:4">
      <c r="A44" s="228" t="s">
        <v>591</v>
      </c>
      <c r="B44" s="117">
        <v>3.0939988</v>
      </c>
      <c r="C44" s="117">
        <v>2.5457800000000002</v>
      </c>
      <c r="D44" s="117">
        <v>5.24</v>
      </c>
    </row>
    <row r="45" spans="1:4">
      <c r="A45" s="228" t="s">
        <v>592</v>
      </c>
      <c r="B45" s="117">
        <v>3.2251143999999998</v>
      </c>
      <c r="C45" s="117">
        <v>2.67022</v>
      </c>
      <c r="D45" s="117">
        <v>5.25</v>
      </c>
    </row>
    <row r="46" spans="1:4">
      <c r="A46" s="228" t="s">
        <v>593</v>
      </c>
      <c r="B46" s="117">
        <v>3.2120120000000001</v>
      </c>
      <c r="C46" s="117">
        <v>2.6057199999999998</v>
      </c>
      <c r="D46" s="117">
        <v>5.25</v>
      </c>
    </row>
    <row r="47" spans="1:4">
      <c r="A47" s="228" t="s">
        <v>594</v>
      </c>
      <c r="B47" s="117">
        <v>3.2911245999999998</v>
      </c>
      <c r="C47" s="117">
        <v>2.4971299999999998</v>
      </c>
      <c r="D47" s="117">
        <v>5.25</v>
      </c>
    </row>
    <row r="48" spans="1:4">
      <c r="A48" s="228" t="s">
        <v>595</v>
      </c>
      <c r="B48" s="117">
        <v>3.1482614</v>
      </c>
      <c r="C48" s="117">
        <v>2.2845</v>
      </c>
      <c r="D48" s="117">
        <v>5.25</v>
      </c>
    </row>
    <row r="49" spans="1:4">
      <c r="A49" s="228" t="s">
        <v>596</v>
      </c>
      <c r="B49" s="117">
        <v>3.1241582999999999</v>
      </c>
      <c r="C49" s="117">
        <v>2.3157399999999999</v>
      </c>
      <c r="D49" s="117">
        <v>5.24</v>
      </c>
    </row>
    <row r="50" spans="1:4">
      <c r="A50" s="228" t="s">
        <v>597</v>
      </c>
      <c r="B50" s="117">
        <v>3.1457342000000001</v>
      </c>
      <c r="C50" s="117">
        <v>2.50047</v>
      </c>
      <c r="D50" s="117">
        <v>5.25</v>
      </c>
    </row>
    <row r="51" spans="1:4">
      <c r="A51" s="228" t="s">
        <v>598</v>
      </c>
      <c r="B51" s="117">
        <v>3.1615579999999999</v>
      </c>
      <c r="C51" s="117">
        <v>2.5566900000000001</v>
      </c>
      <c r="D51" s="117">
        <v>5.26</v>
      </c>
    </row>
    <row r="52" spans="1:4">
      <c r="A52" s="228" t="s">
        <v>599</v>
      </c>
      <c r="B52" s="117">
        <v>3.1090013999999999</v>
      </c>
      <c r="C52" s="117">
        <v>2.3783599999999998</v>
      </c>
      <c r="D52" s="117">
        <v>5.26</v>
      </c>
    </row>
    <row r="53" spans="1:4">
      <c r="A53" s="228" t="s">
        <v>600</v>
      </c>
      <c r="B53" s="117">
        <v>2.9667028000000002</v>
      </c>
      <c r="C53" s="117">
        <v>2.2113999999999998</v>
      </c>
      <c r="D53" s="117">
        <v>5.25</v>
      </c>
    </row>
    <row r="54" spans="1:4">
      <c r="A54" s="228" t="s">
        <v>601</v>
      </c>
      <c r="B54" s="117">
        <v>2.7833239999999999</v>
      </c>
      <c r="C54" s="117">
        <v>2.0764399999999998</v>
      </c>
      <c r="D54" s="117">
        <v>5.25</v>
      </c>
    </row>
    <row r="55" spans="1:4">
      <c r="A55" s="228" t="s">
        <v>602</v>
      </c>
      <c r="B55" s="117">
        <v>2.6305790999999998</v>
      </c>
      <c r="C55" s="117">
        <v>1.9873499999999999</v>
      </c>
      <c r="D55" s="117">
        <v>5.25</v>
      </c>
    </row>
    <row r="56" spans="1:4">
      <c r="A56" s="228" t="s">
        <v>603</v>
      </c>
      <c r="B56" s="117">
        <v>2.5346411</v>
      </c>
      <c r="C56" s="117">
        <v>2.0405199999999999</v>
      </c>
      <c r="D56" s="117">
        <v>5.26</v>
      </c>
    </row>
    <row r="57" spans="1:4">
      <c r="A57" s="228" t="s">
        <v>604</v>
      </c>
      <c r="B57" s="117">
        <v>2.4685402000000001</v>
      </c>
      <c r="C57" s="117">
        <v>1.9857899999999999</v>
      </c>
      <c r="D57" s="117">
        <v>5.0199999999999996</v>
      </c>
    </row>
    <row r="58" spans="1:4">
      <c r="A58" s="228" t="s">
        <v>605</v>
      </c>
      <c r="B58" s="117">
        <v>2.4838822999999999</v>
      </c>
      <c r="C58" s="117">
        <v>2.1023700000000001</v>
      </c>
      <c r="D58" s="117">
        <v>4.9400000000000004</v>
      </c>
    </row>
    <row r="59" spans="1:4">
      <c r="A59" s="228" t="s">
        <v>606</v>
      </c>
      <c r="B59" s="117">
        <v>2.5033248000000001</v>
      </c>
      <c r="C59" s="117">
        <v>2.18411</v>
      </c>
      <c r="D59" s="117">
        <v>4.76</v>
      </c>
    </row>
    <row r="60" spans="1:4">
      <c r="A60" s="228" t="s">
        <v>607</v>
      </c>
      <c r="B60" s="117">
        <v>2.6563696999999999</v>
      </c>
      <c r="C60" s="117">
        <v>2.3353899999999999</v>
      </c>
      <c r="D60" s="117">
        <v>4.49</v>
      </c>
    </row>
    <row r="61" spans="1:4">
      <c r="A61" s="228" t="s">
        <v>608</v>
      </c>
      <c r="B61" s="117">
        <v>2.7127336</v>
      </c>
      <c r="C61" s="117">
        <v>2.4045100000000001</v>
      </c>
      <c r="D61" s="117">
        <v>4.24</v>
      </c>
    </row>
    <row r="62" spans="1:4">
      <c r="A62" s="228" t="s">
        <v>609</v>
      </c>
      <c r="B62" s="117">
        <v>2.7470403999999999</v>
      </c>
      <c r="C62" s="117">
        <v>2.19313</v>
      </c>
      <c r="D62" s="117">
        <v>3.94</v>
      </c>
    </row>
    <row r="63" spans="1:4">
      <c r="A63" s="228" t="s">
        <v>610</v>
      </c>
      <c r="B63" s="117">
        <v>2.6165653</v>
      </c>
      <c r="C63" s="117">
        <v>2.0720299999999998</v>
      </c>
      <c r="D63" s="117">
        <v>2.98</v>
      </c>
    </row>
    <row r="64" spans="1:4">
      <c r="A64" s="228" t="s">
        <v>611</v>
      </c>
      <c r="B64" s="117">
        <v>2.6887664</v>
      </c>
      <c r="C64" s="117">
        <v>2.1688100000000001</v>
      </c>
      <c r="D64" s="117">
        <v>2.61</v>
      </c>
    </row>
    <row r="65" spans="1:4">
      <c r="A65" s="228" t="s">
        <v>612</v>
      </c>
      <c r="B65" s="117">
        <v>2.7251102999999999</v>
      </c>
      <c r="C65" s="117">
        <v>2.0832700000000002</v>
      </c>
      <c r="D65" s="117">
        <v>2.2799999999999998</v>
      </c>
    </row>
    <row r="66" spans="1:4">
      <c r="A66" s="228" t="s">
        <v>613</v>
      </c>
      <c r="B66" s="117">
        <v>2.7937419000000001</v>
      </c>
      <c r="C66" s="117">
        <v>2.1490800000000001</v>
      </c>
      <c r="D66" s="117">
        <v>1.98</v>
      </c>
    </row>
    <row r="67" spans="1:4">
      <c r="A67" s="228" t="s">
        <v>614</v>
      </c>
      <c r="B67" s="117">
        <v>2.9376962</v>
      </c>
      <c r="C67" s="117">
        <v>2.2147899999999998</v>
      </c>
      <c r="D67" s="117">
        <v>2</v>
      </c>
    </row>
    <row r="68" spans="1:4">
      <c r="A68" s="228" t="s">
        <v>615</v>
      </c>
      <c r="B68" s="117">
        <v>3.0142541999999999</v>
      </c>
      <c r="C68" s="117">
        <v>2.2449599999999998</v>
      </c>
      <c r="D68" s="117">
        <v>2.0099999999999998</v>
      </c>
    </row>
    <row r="69" spans="1:4">
      <c r="A69" s="228" t="s">
        <v>616</v>
      </c>
      <c r="B69" s="117">
        <v>3.0845058999999999</v>
      </c>
      <c r="C69" s="117">
        <v>2.2178800000000001</v>
      </c>
      <c r="D69" s="117">
        <v>2</v>
      </c>
    </row>
    <row r="70" spans="1:4">
      <c r="A70" s="228" t="s">
        <v>617</v>
      </c>
      <c r="B70" s="117">
        <v>3.0766784999999999</v>
      </c>
      <c r="C70" s="117">
        <v>2.0440200000000002</v>
      </c>
      <c r="D70" s="117">
        <v>1.81</v>
      </c>
    </row>
    <row r="71" spans="1:4">
      <c r="A71" s="228" t="s">
        <v>618</v>
      </c>
      <c r="B71" s="117">
        <v>2.9291949000000002</v>
      </c>
      <c r="C71" s="117">
        <v>1.63419</v>
      </c>
      <c r="D71" s="117">
        <v>0.97</v>
      </c>
    </row>
    <row r="72" spans="1:4">
      <c r="A72" s="228" t="s">
        <v>619</v>
      </c>
      <c r="B72" s="117">
        <v>2.7864624</v>
      </c>
      <c r="C72" s="117">
        <v>1.3900300000000001</v>
      </c>
      <c r="D72" s="117">
        <v>0.39</v>
      </c>
    </row>
    <row r="73" spans="1:4">
      <c r="A73" s="228" t="s">
        <v>620</v>
      </c>
      <c r="B73" s="117">
        <v>2.6304305000000001</v>
      </c>
      <c r="C73" s="117">
        <v>1.1371500000000001</v>
      </c>
      <c r="D73" s="117">
        <v>0.16</v>
      </c>
    </row>
    <row r="74" spans="1:4">
      <c r="A74" s="228" t="s">
        <v>621</v>
      </c>
      <c r="B74" s="117">
        <v>2.5522480999999999</v>
      </c>
      <c r="C74" s="117">
        <v>0.90556999999999999</v>
      </c>
      <c r="D74" s="117">
        <v>0.15</v>
      </c>
    </row>
    <row r="75" spans="1:4">
      <c r="A75" s="228" t="s">
        <v>622</v>
      </c>
      <c r="B75" s="117">
        <v>2.5594948999999998</v>
      </c>
      <c r="C75" s="117">
        <v>0.88763999999999998</v>
      </c>
      <c r="D75" s="117">
        <v>0.22</v>
      </c>
    </row>
    <row r="76" spans="1:4">
      <c r="A76" s="228" t="s">
        <v>623</v>
      </c>
      <c r="B76" s="117">
        <v>2.4535819000000001</v>
      </c>
      <c r="C76" s="117">
        <v>0.76254</v>
      </c>
      <c r="D76" s="117">
        <v>0.18</v>
      </c>
    </row>
    <row r="77" spans="1:4">
      <c r="A77" s="228" t="s">
        <v>624</v>
      </c>
      <c r="B77" s="117">
        <v>2.3761456999999999</v>
      </c>
      <c r="C77" s="117">
        <v>0.92896999999999996</v>
      </c>
      <c r="D77" s="117">
        <v>0.15</v>
      </c>
    </row>
    <row r="78" spans="1:4">
      <c r="A78" s="228" t="s">
        <v>625</v>
      </c>
      <c r="B78" s="117">
        <v>2.2888288000000001</v>
      </c>
      <c r="C78" s="117">
        <v>0.82223999999999997</v>
      </c>
      <c r="D78" s="117">
        <v>0.18</v>
      </c>
    </row>
    <row r="79" spans="1:4">
      <c r="A79" s="228" t="s">
        <v>626</v>
      </c>
      <c r="B79" s="117">
        <v>2.0898948000000002</v>
      </c>
      <c r="C79" s="117">
        <v>0.7198</v>
      </c>
      <c r="D79" s="117">
        <v>0.21</v>
      </c>
    </row>
    <row r="80" spans="1:4">
      <c r="A80" s="228" t="s">
        <v>627</v>
      </c>
      <c r="B80" s="117">
        <v>1.9228669</v>
      </c>
      <c r="C80" s="117">
        <v>0.62551999999999996</v>
      </c>
      <c r="D80" s="117">
        <v>0.16</v>
      </c>
    </row>
    <row r="81" spans="1:4">
      <c r="A81" s="228" t="s">
        <v>628</v>
      </c>
      <c r="B81" s="117">
        <v>1.7701932</v>
      </c>
      <c r="C81" s="117">
        <v>0.65114000000000005</v>
      </c>
      <c r="D81" s="117">
        <v>0.16</v>
      </c>
    </row>
    <row r="82" spans="1:4">
      <c r="A82" s="228" t="s">
        <v>629</v>
      </c>
      <c r="B82" s="117">
        <v>1.6158958000000001</v>
      </c>
      <c r="C82" s="117">
        <v>0.72426999999999997</v>
      </c>
      <c r="D82" s="117">
        <v>0.15</v>
      </c>
    </row>
    <row r="83" spans="1:4">
      <c r="A83" s="228" t="s">
        <v>630</v>
      </c>
      <c r="B83" s="117">
        <v>1.5209969000000001</v>
      </c>
      <c r="C83" s="117">
        <v>1.23946</v>
      </c>
      <c r="D83" s="117">
        <v>0.12</v>
      </c>
    </row>
    <row r="84" spans="1:4">
      <c r="A84" s="228" t="s">
        <v>631</v>
      </c>
      <c r="B84" s="117">
        <v>1.3714917</v>
      </c>
      <c r="C84" s="117">
        <v>1.37415</v>
      </c>
      <c r="D84" s="117">
        <v>0.12</v>
      </c>
    </row>
    <row r="85" spans="1:4">
      <c r="A85" s="228" t="s">
        <v>632</v>
      </c>
      <c r="B85" s="117">
        <v>1.3248614999999999</v>
      </c>
      <c r="C85" s="117">
        <v>1.5100800000000001</v>
      </c>
      <c r="D85" s="117">
        <v>0.12</v>
      </c>
    </row>
    <row r="86" spans="1:4">
      <c r="A86" s="228" t="s">
        <v>633</v>
      </c>
      <c r="B86" s="117">
        <v>1.1770019</v>
      </c>
      <c r="C86" s="117">
        <v>1.69024</v>
      </c>
      <c r="D86" s="117">
        <v>0.11</v>
      </c>
    </row>
    <row r="87" spans="1:4">
      <c r="A87" s="228" t="s">
        <v>634</v>
      </c>
      <c r="B87" s="117">
        <v>1.0548474000000001</v>
      </c>
      <c r="C87" s="117">
        <v>1.69841</v>
      </c>
      <c r="D87" s="117">
        <v>0.13</v>
      </c>
    </row>
    <row r="88" spans="1:4">
      <c r="A88" s="228" t="s">
        <v>635</v>
      </c>
      <c r="B88" s="117">
        <v>0.93183853000000005</v>
      </c>
      <c r="C88" s="117">
        <v>1.7774000000000001</v>
      </c>
      <c r="D88" s="117">
        <v>0.16</v>
      </c>
    </row>
    <row r="89" spans="1:4">
      <c r="A89" s="228" t="s">
        <v>636</v>
      </c>
      <c r="B89" s="117">
        <v>0.87602977999999998</v>
      </c>
      <c r="C89" s="117">
        <v>1.60178</v>
      </c>
      <c r="D89" s="117">
        <v>0.2</v>
      </c>
    </row>
    <row r="90" spans="1:4">
      <c r="A90" s="228" t="s">
        <v>637</v>
      </c>
      <c r="B90" s="117">
        <v>0.79986780000000002</v>
      </c>
      <c r="C90" s="117">
        <v>1.6363300000000001</v>
      </c>
      <c r="D90" s="117">
        <v>0.2</v>
      </c>
    </row>
    <row r="91" spans="1:4">
      <c r="A91" s="228" t="s">
        <v>638</v>
      </c>
      <c r="B91" s="117">
        <v>0.78483473000000004</v>
      </c>
      <c r="C91" s="117">
        <v>1.55647</v>
      </c>
      <c r="D91" s="117">
        <v>0.18</v>
      </c>
    </row>
    <row r="92" spans="1:4">
      <c r="A92" s="228" t="s">
        <v>639</v>
      </c>
      <c r="B92" s="117">
        <v>0.74959321999999995</v>
      </c>
      <c r="C92" s="117">
        <v>1.4700800000000001</v>
      </c>
      <c r="D92" s="117">
        <v>0.18</v>
      </c>
    </row>
    <row r="93" spans="1:4">
      <c r="A93" s="228" t="s">
        <v>640</v>
      </c>
      <c r="B93" s="117">
        <v>0.69562860999999998</v>
      </c>
      <c r="C93" s="117">
        <v>1.4175800000000001</v>
      </c>
      <c r="D93" s="117">
        <v>0.19</v>
      </c>
    </row>
    <row r="94" spans="1:4">
      <c r="A94" s="228" t="s">
        <v>641</v>
      </c>
      <c r="B94" s="117">
        <v>0.66761360000000003</v>
      </c>
      <c r="C94" s="117">
        <v>1.2978700000000001</v>
      </c>
      <c r="D94" s="117">
        <v>0.19</v>
      </c>
    </row>
    <row r="95" spans="1:4">
      <c r="A95" s="228" t="s">
        <v>642</v>
      </c>
      <c r="B95" s="117">
        <v>0.67526624000000002</v>
      </c>
      <c r="C95" s="117">
        <v>1.0793299999999999</v>
      </c>
      <c r="D95" s="117">
        <v>0.19</v>
      </c>
    </row>
    <row r="96" spans="1:4">
      <c r="A96" s="228" t="s">
        <v>643</v>
      </c>
      <c r="B96" s="117">
        <v>0.82600200999999995</v>
      </c>
      <c r="C96" s="117">
        <v>1.1210899999999999</v>
      </c>
      <c r="D96" s="117">
        <v>0.19</v>
      </c>
    </row>
    <row r="97" spans="1:4">
      <c r="A97" s="228" t="s">
        <v>644</v>
      </c>
      <c r="B97" s="117">
        <v>0.83710132000000004</v>
      </c>
      <c r="C97" s="117">
        <v>1.05559</v>
      </c>
      <c r="D97" s="117">
        <v>0.18</v>
      </c>
    </row>
    <row r="98" spans="1:4">
      <c r="A98" s="228" t="s">
        <v>645</v>
      </c>
      <c r="B98" s="117">
        <v>0.96003713000000002</v>
      </c>
      <c r="C98" s="117">
        <v>1.12473</v>
      </c>
      <c r="D98" s="117">
        <v>0.17</v>
      </c>
    </row>
    <row r="99" spans="1:4">
      <c r="A99" s="228" t="s">
        <v>646</v>
      </c>
      <c r="B99" s="117">
        <v>1.1238816</v>
      </c>
      <c r="C99" s="117">
        <v>1.2130700000000001</v>
      </c>
      <c r="D99" s="117">
        <v>0.16</v>
      </c>
    </row>
    <row r="100" spans="1:4">
      <c r="A100" s="228" t="s">
        <v>647</v>
      </c>
      <c r="B100" s="117">
        <v>1.1861014000000001</v>
      </c>
      <c r="C100" s="117">
        <v>1.2143600000000001</v>
      </c>
      <c r="D100" s="117">
        <v>0.14000000000000001</v>
      </c>
    </row>
    <row r="101" spans="1:4">
      <c r="A101" s="228" t="s">
        <v>648</v>
      </c>
      <c r="B101" s="117">
        <v>1.2155499999999999</v>
      </c>
      <c r="C101" s="117">
        <v>1.39514</v>
      </c>
      <c r="D101" s="117">
        <v>0.1</v>
      </c>
    </row>
    <row r="102" spans="1:4">
      <c r="A102" s="228" t="s">
        <v>649</v>
      </c>
      <c r="B102" s="117">
        <v>1.2613949</v>
      </c>
      <c r="C102" s="117">
        <v>1.5240499999999999</v>
      </c>
      <c r="D102" s="117">
        <v>0.09</v>
      </c>
    </row>
    <row r="103" spans="1:4">
      <c r="A103" s="228" t="s">
        <v>650</v>
      </c>
      <c r="B103" s="117">
        <v>1.2990531999999999</v>
      </c>
      <c r="C103" s="117">
        <v>1.5853999999999999</v>
      </c>
      <c r="D103" s="117">
        <v>0.09</v>
      </c>
    </row>
    <row r="104" spans="1:4">
      <c r="A104" s="228" t="s">
        <v>651</v>
      </c>
      <c r="B104" s="117">
        <v>1.4236275</v>
      </c>
      <c r="C104" s="117">
        <v>1.7343999999999999</v>
      </c>
      <c r="D104" s="117">
        <v>7.0000000000000007E-2</v>
      </c>
    </row>
    <row r="105" spans="1:4">
      <c r="A105" s="228" t="s">
        <v>652</v>
      </c>
      <c r="B105" s="117">
        <v>1.6569750999999999</v>
      </c>
      <c r="C105" s="117">
        <v>1.8392200000000001</v>
      </c>
      <c r="D105" s="117">
        <v>0.1</v>
      </c>
    </row>
    <row r="106" spans="1:4">
      <c r="A106" s="228" t="s">
        <v>653</v>
      </c>
      <c r="B106" s="117">
        <v>1.7268144999999999</v>
      </c>
      <c r="C106" s="117">
        <v>1.85057</v>
      </c>
      <c r="D106" s="117">
        <v>0.08</v>
      </c>
    </row>
    <row r="107" spans="1:4">
      <c r="A107" s="228" t="s">
        <v>654</v>
      </c>
      <c r="B107" s="117">
        <v>1.8413647</v>
      </c>
      <c r="C107" s="117">
        <v>1.7445900000000001</v>
      </c>
      <c r="D107" s="117">
        <v>7.0000000000000007E-2</v>
      </c>
    </row>
    <row r="108" spans="1:4">
      <c r="A108" s="228" t="s">
        <v>655</v>
      </c>
      <c r="B108" s="117">
        <v>1.8407168</v>
      </c>
      <c r="C108" s="117">
        <v>1.82785</v>
      </c>
      <c r="D108" s="117">
        <v>0.08</v>
      </c>
    </row>
    <row r="109" spans="1:4">
      <c r="A109" s="228" t="s">
        <v>656</v>
      </c>
      <c r="B109" s="117">
        <v>2.0478499000000001</v>
      </c>
      <c r="C109" s="117">
        <v>1.9758100000000001</v>
      </c>
      <c r="D109" s="117">
        <v>7.0000000000000007E-2</v>
      </c>
    </row>
    <row r="110" spans="1:4">
      <c r="A110" s="228" t="s">
        <v>657</v>
      </c>
      <c r="B110" s="117">
        <v>2.1159284999999999</v>
      </c>
      <c r="C110" s="117">
        <v>2.0609999999999999</v>
      </c>
      <c r="D110" s="117">
        <v>0.08</v>
      </c>
    </row>
    <row r="111" spans="1:4">
      <c r="A111" s="228" t="s">
        <v>658</v>
      </c>
      <c r="B111" s="117">
        <v>2.0181912</v>
      </c>
      <c r="C111" s="117">
        <v>2.0245700000000002</v>
      </c>
      <c r="D111" s="117">
        <v>0.1</v>
      </c>
    </row>
    <row r="112" spans="1:4">
      <c r="A112" s="228" t="s">
        <v>659</v>
      </c>
      <c r="B112" s="117">
        <v>2.1247577</v>
      </c>
      <c r="C112" s="117">
        <v>2.04406</v>
      </c>
      <c r="D112" s="117">
        <v>0.13</v>
      </c>
    </row>
    <row r="113" spans="1:4">
      <c r="A113" s="228" t="s">
        <v>660</v>
      </c>
      <c r="B113" s="117">
        <v>2.1937928000000002</v>
      </c>
      <c r="C113" s="117">
        <v>1.96475</v>
      </c>
      <c r="D113" s="117">
        <v>0.14000000000000001</v>
      </c>
    </row>
    <row r="114" spans="1:4">
      <c r="A114" s="228" t="s">
        <v>661</v>
      </c>
      <c r="B114" s="117">
        <v>2.1896843000000001</v>
      </c>
      <c r="C114" s="117">
        <v>1.8254699999999999</v>
      </c>
      <c r="D114" s="117">
        <v>0.16</v>
      </c>
    </row>
    <row r="115" spans="1:4">
      <c r="A115" s="228" t="s">
        <v>662</v>
      </c>
      <c r="B115" s="117">
        <v>2.2407468000000001</v>
      </c>
      <c r="C115" s="117">
        <v>1.8193999999999999</v>
      </c>
      <c r="D115" s="117">
        <v>0.16</v>
      </c>
    </row>
    <row r="116" spans="1:4">
      <c r="A116" s="228" t="s">
        <v>663</v>
      </c>
      <c r="B116" s="117">
        <v>2.2616531000000002</v>
      </c>
      <c r="C116" s="117">
        <v>1.774</v>
      </c>
      <c r="D116" s="117">
        <v>0.16</v>
      </c>
    </row>
    <row r="117" spans="1:4">
      <c r="A117" s="228" t="s">
        <v>664</v>
      </c>
      <c r="B117" s="117">
        <v>2.1718632000000002</v>
      </c>
      <c r="C117" s="117">
        <v>1.6354500000000001</v>
      </c>
      <c r="D117" s="117">
        <v>0.13</v>
      </c>
    </row>
    <row r="118" spans="1:4">
      <c r="A118" s="228" t="s">
        <v>665</v>
      </c>
      <c r="B118" s="117">
        <v>2.2199385</v>
      </c>
      <c r="C118" s="117">
        <v>1.6921600000000001</v>
      </c>
      <c r="D118" s="117">
        <v>0.14000000000000001</v>
      </c>
    </row>
    <row r="119" spans="1:4">
      <c r="A119" s="228" t="s">
        <v>666</v>
      </c>
      <c r="B119" s="117">
        <v>2.2070704999999999</v>
      </c>
      <c r="C119" s="117">
        <v>1.8890899999999999</v>
      </c>
      <c r="D119" s="117">
        <v>0.16</v>
      </c>
    </row>
    <row r="120" spans="1:4">
      <c r="A120" s="228" t="s">
        <v>667</v>
      </c>
      <c r="B120" s="117">
        <v>2.1959868999999999</v>
      </c>
      <c r="C120" s="117">
        <v>1.7839100000000001</v>
      </c>
      <c r="D120" s="117">
        <v>0.16</v>
      </c>
    </row>
    <row r="121" spans="1:4">
      <c r="A121" s="228" t="s">
        <v>668</v>
      </c>
      <c r="B121" s="117">
        <v>2.1097305</v>
      </c>
      <c r="C121" s="117">
        <v>1.68903</v>
      </c>
      <c r="D121" s="117">
        <v>0.16</v>
      </c>
    </row>
    <row r="122" spans="1:4">
      <c r="A122" s="228" t="s">
        <v>669</v>
      </c>
      <c r="B122" s="117">
        <v>2.0682971000000001</v>
      </c>
      <c r="C122" s="117">
        <v>1.5943499999999999</v>
      </c>
      <c r="D122" s="117">
        <v>0.14000000000000001</v>
      </c>
    </row>
    <row r="123" spans="1:4">
      <c r="A123" s="228" t="s">
        <v>670</v>
      </c>
      <c r="B123" s="117">
        <v>2.1460170000000001</v>
      </c>
      <c r="C123" s="117">
        <v>1.57504</v>
      </c>
      <c r="D123" s="117">
        <v>0.15</v>
      </c>
    </row>
    <row r="124" spans="1:4">
      <c r="A124" s="228" t="s">
        <v>671</v>
      </c>
      <c r="B124" s="117">
        <v>2.0999024999999998</v>
      </c>
      <c r="C124" s="117">
        <v>1.4960599999999999</v>
      </c>
      <c r="D124" s="117">
        <v>0.14000000000000001</v>
      </c>
    </row>
    <row r="125" spans="1:4">
      <c r="A125" s="228" t="s">
        <v>672</v>
      </c>
      <c r="B125" s="117">
        <v>1.9354319</v>
      </c>
      <c r="C125" s="117">
        <v>1.4206099999999999</v>
      </c>
      <c r="D125" s="117">
        <v>0.15</v>
      </c>
    </row>
    <row r="126" spans="1:4">
      <c r="A126" s="228" t="s">
        <v>673</v>
      </c>
      <c r="B126" s="117">
        <v>1.907797</v>
      </c>
      <c r="C126" s="117">
        <v>1.4271799999999999</v>
      </c>
      <c r="D126" s="117">
        <v>0.11</v>
      </c>
    </row>
    <row r="127" spans="1:4">
      <c r="A127" s="228" t="s">
        <v>674</v>
      </c>
      <c r="B127" s="117">
        <v>1.8766189</v>
      </c>
      <c r="C127" s="117">
        <v>1.48874</v>
      </c>
      <c r="D127" s="117">
        <v>0.09</v>
      </c>
    </row>
    <row r="128" spans="1:4">
      <c r="A128" s="228" t="s">
        <v>675</v>
      </c>
      <c r="B128" s="117">
        <v>1.8678790000000001</v>
      </c>
      <c r="C128" s="117">
        <v>1.5132000000000001</v>
      </c>
      <c r="D128" s="117">
        <v>0.09</v>
      </c>
    </row>
    <row r="129" spans="1:4">
      <c r="A129" s="228" t="s">
        <v>676</v>
      </c>
      <c r="B129" s="117">
        <v>1.9142201999999999</v>
      </c>
      <c r="C129" s="117">
        <v>1.56718</v>
      </c>
      <c r="D129" s="117">
        <v>0.08</v>
      </c>
    </row>
    <row r="130" spans="1:4">
      <c r="A130" s="228" t="s">
        <v>677</v>
      </c>
      <c r="B130" s="117">
        <v>1.8904211</v>
      </c>
      <c r="C130" s="117">
        <v>1.5552699999999999</v>
      </c>
      <c r="D130" s="117">
        <v>0.08</v>
      </c>
    </row>
    <row r="131" spans="1:4">
      <c r="A131" s="228" t="s">
        <v>678</v>
      </c>
      <c r="B131" s="117">
        <v>1.8687355999999999</v>
      </c>
      <c r="C131" s="117">
        <v>1.52565</v>
      </c>
      <c r="D131" s="117">
        <v>0.09</v>
      </c>
    </row>
    <row r="132" spans="1:4">
      <c r="A132" s="228" t="s">
        <v>679</v>
      </c>
      <c r="B132" s="117">
        <v>1.8930866</v>
      </c>
      <c r="C132" s="117">
        <v>1.59358</v>
      </c>
      <c r="D132" s="117">
        <v>0.08</v>
      </c>
    </row>
    <row r="133" spans="1:4">
      <c r="A133" s="228" t="s">
        <v>680</v>
      </c>
      <c r="B133" s="117">
        <v>1.8711903999999999</v>
      </c>
      <c r="C133" s="117">
        <v>1.6579900000000001</v>
      </c>
      <c r="D133" s="117">
        <v>0.09</v>
      </c>
    </row>
    <row r="134" spans="1:4">
      <c r="A134" s="228" t="s">
        <v>681</v>
      </c>
      <c r="B134" s="117">
        <v>1.8218144999999999</v>
      </c>
      <c r="C134" s="117">
        <v>1.5415700000000001</v>
      </c>
      <c r="D134" s="117">
        <v>7.0000000000000007E-2</v>
      </c>
    </row>
    <row r="135" spans="1:4">
      <c r="A135" s="228" t="s">
        <v>682</v>
      </c>
      <c r="B135" s="117">
        <v>1.7891862999999999</v>
      </c>
      <c r="C135" s="117">
        <v>1.4823</v>
      </c>
      <c r="D135" s="117">
        <v>7.0000000000000007E-2</v>
      </c>
    </row>
    <row r="136" spans="1:4">
      <c r="A136" s="228" t="s">
        <v>683</v>
      </c>
      <c r="B136" s="117">
        <v>1.8208567</v>
      </c>
      <c r="C136" s="117">
        <v>1.5818399999999999</v>
      </c>
      <c r="D136" s="117">
        <v>0.08</v>
      </c>
    </row>
    <row r="137" spans="1:4">
      <c r="A137" s="228" t="s">
        <v>684</v>
      </c>
      <c r="B137" s="117">
        <v>2.0251611999999999</v>
      </c>
      <c r="C137" s="117">
        <v>1.6962699999999999</v>
      </c>
      <c r="D137" s="117">
        <v>0.09</v>
      </c>
    </row>
    <row r="138" spans="1:4">
      <c r="A138" s="228" t="s">
        <v>685</v>
      </c>
      <c r="B138" s="117">
        <v>2.1282345</v>
      </c>
      <c r="C138" s="117">
        <v>1.7665299999999999</v>
      </c>
      <c r="D138" s="117">
        <v>0.09</v>
      </c>
    </row>
    <row r="139" spans="1:4">
      <c r="A139" s="228" t="s">
        <v>686</v>
      </c>
      <c r="B139" s="117">
        <v>2.1433409000000001</v>
      </c>
      <c r="C139" s="117">
        <v>1.7173099999999999</v>
      </c>
      <c r="D139" s="117">
        <v>0.1</v>
      </c>
    </row>
    <row r="140" spans="1:4">
      <c r="A140" s="228" t="s">
        <v>687</v>
      </c>
      <c r="B140" s="117">
        <v>2.1008094000000002</v>
      </c>
      <c r="C140" s="117">
        <v>1.7742</v>
      </c>
      <c r="D140" s="117">
        <v>0.09</v>
      </c>
    </row>
    <row r="141" spans="1:4">
      <c r="A141" s="228" t="s">
        <v>688</v>
      </c>
      <c r="B141" s="117">
        <v>1.9625041999999999</v>
      </c>
      <c r="C141" s="117">
        <v>1.69445</v>
      </c>
      <c r="D141" s="117">
        <v>0.09</v>
      </c>
    </row>
    <row r="142" spans="1:4">
      <c r="A142" s="228" t="s">
        <v>689</v>
      </c>
      <c r="B142" s="117">
        <v>1.9540470000000001</v>
      </c>
      <c r="C142" s="117">
        <v>1.7062999999999999</v>
      </c>
      <c r="D142" s="117">
        <v>0.09</v>
      </c>
    </row>
    <row r="143" spans="1:4">
      <c r="A143" s="228" t="s">
        <v>690</v>
      </c>
      <c r="B143" s="117">
        <v>2.0060186999999998</v>
      </c>
      <c r="C143" s="117">
        <v>1.58212</v>
      </c>
      <c r="D143" s="117">
        <v>0.09</v>
      </c>
    </row>
    <row r="144" spans="1:4">
      <c r="A144" s="228" t="s">
        <v>691</v>
      </c>
      <c r="B144" s="117">
        <v>2.0043657000000001</v>
      </c>
      <c r="C144" s="117">
        <v>1.51281</v>
      </c>
      <c r="D144" s="117">
        <v>0.09</v>
      </c>
    </row>
    <row r="145" spans="1:4">
      <c r="A145" s="228" t="s">
        <v>692</v>
      </c>
      <c r="B145" s="117">
        <v>1.9711259000000001</v>
      </c>
      <c r="C145" s="117">
        <v>1.4697100000000001</v>
      </c>
      <c r="D145" s="117">
        <v>0.12</v>
      </c>
    </row>
    <row r="146" spans="1:4">
      <c r="A146" s="228" t="s">
        <v>196</v>
      </c>
      <c r="B146" s="117">
        <v>1.9856529999999999</v>
      </c>
      <c r="C146" s="117">
        <v>1.3570800000000001</v>
      </c>
      <c r="D146" s="117">
        <v>0.11</v>
      </c>
    </row>
    <row r="147" spans="1:4">
      <c r="A147" s="228" t="s">
        <v>197</v>
      </c>
      <c r="B147" s="117">
        <v>1.9819969</v>
      </c>
      <c r="C147" s="117">
        <v>1.39625</v>
      </c>
      <c r="D147" s="117">
        <v>0.11</v>
      </c>
    </row>
    <row r="148" spans="1:4">
      <c r="A148" s="228" t="s">
        <v>198</v>
      </c>
      <c r="B148" s="117">
        <v>1.9991371</v>
      </c>
      <c r="C148" s="117">
        <v>1.35951</v>
      </c>
      <c r="D148" s="117">
        <v>0.11</v>
      </c>
    </row>
    <row r="149" spans="1:4">
      <c r="A149" s="228" t="s">
        <v>199</v>
      </c>
      <c r="B149" s="117">
        <v>2.0631235999999999</v>
      </c>
      <c r="C149" s="117">
        <v>1.33847</v>
      </c>
      <c r="D149" s="117">
        <v>0.12</v>
      </c>
    </row>
    <row r="150" spans="1:4">
      <c r="A150" s="228" t="s">
        <v>693</v>
      </c>
      <c r="B150" s="117">
        <v>2.0668869000000001</v>
      </c>
      <c r="C150" s="117">
        <v>1.28468</v>
      </c>
      <c r="D150" s="117">
        <v>0.12</v>
      </c>
    </row>
    <row r="151" spans="1:4">
      <c r="A151" s="228" t="s">
        <v>694</v>
      </c>
      <c r="B151" s="117">
        <v>2.1147326</v>
      </c>
      <c r="C151" s="117">
        <v>1.2899799999999999</v>
      </c>
      <c r="D151" s="117">
        <v>0.13</v>
      </c>
    </row>
    <row r="152" spans="1:4">
      <c r="A152" s="228" t="s">
        <v>695</v>
      </c>
      <c r="B152" s="117">
        <v>2.1414477000000001</v>
      </c>
      <c r="C152" s="117">
        <v>1.1937800000000001</v>
      </c>
      <c r="D152" s="117">
        <v>0.13</v>
      </c>
    </row>
    <row r="153" spans="1:4">
      <c r="A153" s="228" t="s">
        <v>696</v>
      </c>
      <c r="B153" s="117">
        <v>2.1802397999999998</v>
      </c>
      <c r="C153" s="117">
        <v>1.2291099999999999</v>
      </c>
      <c r="D153" s="117">
        <v>0.14000000000000001</v>
      </c>
    </row>
    <row r="154" spans="1:4">
      <c r="A154" s="228" t="s">
        <v>697</v>
      </c>
      <c r="B154" s="117">
        <v>2.2794310000000002</v>
      </c>
      <c r="C154" s="117">
        <v>1.2343500000000001</v>
      </c>
      <c r="D154" s="117">
        <v>0.14000000000000001</v>
      </c>
    </row>
    <row r="155" spans="1:4">
      <c r="A155" s="228" t="s">
        <v>698</v>
      </c>
      <c r="B155" s="117">
        <v>2.3462109</v>
      </c>
      <c r="C155" s="117">
        <v>1.15798</v>
      </c>
      <c r="D155" s="117">
        <v>0.12</v>
      </c>
    </row>
    <row r="156" spans="1:4">
      <c r="A156" s="228" t="s">
        <v>699</v>
      </c>
      <c r="B156" s="117">
        <v>2.4052606000000001</v>
      </c>
      <c r="C156" s="117">
        <v>1.1567400000000001</v>
      </c>
      <c r="D156" s="117">
        <v>0.12</v>
      </c>
    </row>
    <row r="157" spans="1:4">
      <c r="A157" s="228" t="s">
        <v>700</v>
      </c>
      <c r="B157" s="117">
        <v>2.4436874</v>
      </c>
      <c r="C157" s="117">
        <v>1.12869</v>
      </c>
      <c r="D157" s="117">
        <v>0.24</v>
      </c>
    </row>
    <row r="158" spans="1:4">
      <c r="A158" s="228" t="s">
        <v>200</v>
      </c>
      <c r="B158" s="117">
        <v>2.4667222</v>
      </c>
      <c r="C158" s="117">
        <v>1.3369800000000001</v>
      </c>
      <c r="D158" s="117">
        <v>0.34</v>
      </c>
    </row>
    <row r="159" spans="1:4">
      <c r="A159" s="228" t="s">
        <v>201</v>
      </c>
      <c r="B159" s="117">
        <v>2.5442092000000001</v>
      </c>
      <c r="C159" s="117">
        <v>1.3943399999999999</v>
      </c>
      <c r="D159" s="117">
        <v>0.38</v>
      </c>
    </row>
    <row r="160" spans="1:4">
      <c r="A160" s="228" t="s">
        <v>202</v>
      </c>
      <c r="B160" s="117">
        <v>2.5318779999999999</v>
      </c>
      <c r="C160" s="117">
        <v>1.3845099999999999</v>
      </c>
      <c r="D160" s="117">
        <v>0.36</v>
      </c>
    </row>
    <row r="161" spans="1:4">
      <c r="A161" s="228" t="s">
        <v>203</v>
      </c>
      <c r="B161" s="117">
        <v>2.5379960000000001</v>
      </c>
      <c r="C161" s="117">
        <v>1.4675400000000001</v>
      </c>
      <c r="D161" s="117">
        <v>0.37</v>
      </c>
    </row>
    <row r="162" spans="1:4">
      <c r="A162" s="228" t="s">
        <v>701</v>
      </c>
      <c r="B162" s="117">
        <v>2.5711572</v>
      </c>
      <c r="C162" s="117">
        <v>1.4973399999999999</v>
      </c>
      <c r="D162" s="117">
        <v>0.37</v>
      </c>
    </row>
    <row r="163" spans="1:4">
      <c r="A163" s="228" t="s">
        <v>702</v>
      </c>
      <c r="B163" s="117">
        <v>2.5689022000000001</v>
      </c>
      <c r="C163" s="117">
        <v>1.49841</v>
      </c>
      <c r="D163" s="117">
        <v>0.38</v>
      </c>
    </row>
    <row r="164" spans="1:4">
      <c r="A164" s="228" t="s">
        <v>703</v>
      </c>
      <c r="B164" s="117">
        <v>2.5758511999999998</v>
      </c>
      <c r="C164" s="117">
        <v>1.5812200000000001</v>
      </c>
      <c r="D164" s="117">
        <v>0.39</v>
      </c>
    </row>
    <row r="165" spans="1:4">
      <c r="A165" s="228" t="s">
        <v>704</v>
      </c>
      <c r="B165" s="117">
        <v>2.7228064000000001</v>
      </c>
      <c r="C165" s="117">
        <v>1.69757</v>
      </c>
      <c r="D165" s="117">
        <v>0.4</v>
      </c>
    </row>
    <row r="166" spans="1:4">
      <c r="A166" s="228" t="s">
        <v>705</v>
      </c>
      <c r="B166" s="117">
        <v>2.6321032</v>
      </c>
      <c r="C166" s="117">
        <v>1.68394</v>
      </c>
      <c r="D166" s="117">
        <v>0.4</v>
      </c>
    </row>
    <row r="167" spans="1:4">
      <c r="A167" s="228" t="s">
        <v>706</v>
      </c>
      <c r="B167" s="117">
        <v>2.5095184000000001</v>
      </c>
      <c r="C167" s="117">
        <v>1.8201099999999999</v>
      </c>
      <c r="D167" s="117">
        <v>0.4</v>
      </c>
    </row>
    <row r="168" spans="1:4">
      <c r="A168" s="228" t="s">
        <v>707</v>
      </c>
      <c r="B168" s="117">
        <v>2.5258012999999999</v>
      </c>
      <c r="C168" s="117">
        <v>1.76196</v>
      </c>
      <c r="D168" s="117">
        <v>0.41</v>
      </c>
    </row>
    <row r="169" spans="1:4">
      <c r="A169" s="228" t="s">
        <v>708</v>
      </c>
      <c r="B169" s="117">
        <v>2.5949439999999999</v>
      </c>
      <c r="C169" s="117">
        <v>1.8284100000000001</v>
      </c>
      <c r="D169" s="117">
        <v>0.54</v>
      </c>
    </row>
    <row r="170" spans="1:4">
      <c r="A170" s="228" t="s">
        <v>204</v>
      </c>
      <c r="B170" s="117">
        <v>2.661562</v>
      </c>
      <c r="C170" s="117">
        <v>1.90202</v>
      </c>
      <c r="D170" s="117">
        <v>0.65</v>
      </c>
    </row>
    <row r="171" spans="1:4">
      <c r="A171" s="228" t="s">
        <v>205</v>
      </c>
      <c r="B171" s="117">
        <v>2.6744599999999998</v>
      </c>
      <c r="C171" s="117">
        <v>1.9408000000000001</v>
      </c>
      <c r="D171" s="117">
        <v>0.66</v>
      </c>
    </row>
    <row r="172" spans="1:4">
      <c r="A172" s="228" t="s">
        <v>206</v>
      </c>
      <c r="B172" s="117">
        <v>2.453344</v>
      </c>
      <c r="C172" s="117">
        <v>1.74657</v>
      </c>
      <c r="D172" s="117">
        <v>0.79</v>
      </c>
    </row>
    <row r="173" spans="1:4">
      <c r="A173" s="228" t="s">
        <v>207</v>
      </c>
      <c r="B173" s="117">
        <v>2.25217</v>
      </c>
      <c r="C173" s="117">
        <v>1.73369</v>
      </c>
      <c r="D173" s="117">
        <v>0.9</v>
      </c>
    </row>
    <row r="174" spans="1:4">
      <c r="A174" s="228" t="s">
        <v>709</v>
      </c>
      <c r="B174" s="117">
        <v>2.1559110000000001</v>
      </c>
      <c r="C174" s="117">
        <v>1.67157</v>
      </c>
      <c r="D174" s="117">
        <v>0.91</v>
      </c>
    </row>
    <row r="175" spans="1:4">
      <c r="A175" s="228" t="s">
        <v>710</v>
      </c>
      <c r="B175" s="117">
        <v>2.1385299999999998</v>
      </c>
      <c r="C175" s="117">
        <v>1.69594</v>
      </c>
      <c r="D175" s="117">
        <v>1.04</v>
      </c>
    </row>
    <row r="176" spans="1:4">
      <c r="A176" s="228" t="s">
        <v>711</v>
      </c>
      <c r="B176" s="117">
        <v>2.1467689999999999</v>
      </c>
      <c r="C176" s="117">
        <v>1.58484</v>
      </c>
      <c r="D176" s="117">
        <v>1.1499999999999999</v>
      </c>
    </row>
    <row r="177" spans="1:4">
      <c r="A177" s="228" t="s">
        <v>712</v>
      </c>
      <c r="B177" s="117">
        <v>2.0898319999999999</v>
      </c>
      <c r="C177" s="117">
        <v>1.5198799999999999</v>
      </c>
      <c r="D177" s="117">
        <v>1.1599999999999999</v>
      </c>
    </row>
    <row r="178" spans="1:4">
      <c r="A178" s="228" t="s">
        <v>713</v>
      </c>
      <c r="B178" s="117">
        <v>2.106697</v>
      </c>
      <c r="C178" s="117">
        <v>1.53501</v>
      </c>
      <c r="D178" s="117">
        <v>1.1499999999999999</v>
      </c>
    </row>
    <row r="179" spans="1:4">
      <c r="A179" s="228" t="s">
        <v>714</v>
      </c>
      <c r="B179" s="117">
        <v>2.1928190000000001</v>
      </c>
      <c r="C179" s="117">
        <v>1.65079</v>
      </c>
      <c r="D179" s="117">
        <v>1.1499999999999999</v>
      </c>
    </row>
    <row r="180" spans="1:4">
      <c r="A180" s="228" t="s">
        <v>715</v>
      </c>
      <c r="B180" s="117">
        <v>2.1150310000000001</v>
      </c>
      <c r="C180" s="117">
        <v>1.6790099999999999</v>
      </c>
      <c r="D180" s="117">
        <v>1.1599999999999999</v>
      </c>
    </row>
    <row r="181" spans="1:4">
      <c r="A181" s="228" t="s">
        <v>716</v>
      </c>
      <c r="B181" s="117">
        <v>2.1254719999999998</v>
      </c>
      <c r="C181" s="117">
        <v>1.6955199999999999</v>
      </c>
      <c r="D181" s="117">
        <v>1.3</v>
      </c>
    </row>
    <row r="182" spans="1:4">
      <c r="A182" s="228" t="s">
        <v>208</v>
      </c>
      <c r="B182" s="117">
        <v>2.1663049999999999</v>
      </c>
      <c r="C182" s="117">
        <v>1.74899</v>
      </c>
      <c r="D182" s="117">
        <v>1.41</v>
      </c>
    </row>
    <row r="183" spans="1:4">
      <c r="A183" s="228" t="s">
        <v>209</v>
      </c>
      <c r="B183" s="117">
        <v>2.1318959999999998</v>
      </c>
      <c r="C183" s="117">
        <v>1.76606</v>
      </c>
      <c r="D183" s="117">
        <v>1.42</v>
      </c>
    </row>
    <row r="184" spans="1:4">
      <c r="A184" s="228" t="s">
        <v>210</v>
      </c>
      <c r="B184" s="117">
        <v>2.3691970000000002</v>
      </c>
      <c r="C184" s="117">
        <v>2.0472399999999999</v>
      </c>
      <c r="D184" s="117">
        <v>1.51</v>
      </c>
    </row>
    <row r="185" spans="1:4">
      <c r="A185" s="228" t="s">
        <v>211</v>
      </c>
      <c r="B185" s="117">
        <v>2.4934229999999999</v>
      </c>
      <c r="C185" s="117">
        <v>1.97919</v>
      </c>
      <c r="D185" s="117">
        <v>1.69</v>
      </c>
    </row>
    <row r="186" spans="1:4">
      <c r="A186" s="228" t="s">
        <v>717</v>
      </c>
      <c r="B186" s="117">
        <v>2.544991</v>
      </c>
      <c r="C186" s="117">
        <v>2.0767000000000002</v>
      </c>
      <c r="D186" s="117">
        <v>1.7</v>
      </c>
    </row>
    <row r="187" spans="1:4">
      <c r="A187" s="228" t="s">
        <v>718</v>
      </c>
      <c r="B187" s="117">
        <v>2.5532189999999999</v>
      </c>
      <c r="C187" s="117">
        <v>2.0366</v>
      </c>
      <c r="D187" s="117">
        <v>1.82</v>
      </c>
    </row>
    <row r="188" spans="1:4">
      <c r="A188" s="228" t="s">
        <v>719</v>
      </c>
      <c r="B188" s="117">
        <v>2.5196339999999999</v>
      </c>
      <c r="C188" s="117">
        <v>2.1104099999999999</v>
      </c>
      <c r="D188" s="117">
        <v>1.91</v>
      </c>
    </row>
    <row r="189" spans="1:4">
      <c r="A189" s="228" t="s">
        <v>720</v>
      </c>
      <c r="B189" s="117">
        <v>2.4328780000000001</v>
      </c>
      <c r="C189" s="117">
        <v>2.0097299999999998</v>
      </c>
      <c r="D189" s="117">
        <v>1.91</v>
      </c>
    </row>
    <row r="190" spans="1:4">
      <c r="A190" s="228" t="s">
        <v>721</v>
      </c>
      <c r="B190" s="117">
        <v>2.4619330000000001</v>
      </c>
      <c r="C190" s="117">
        <v>2.0893600000000001</v>
      </c>
      <c r="D190" s="117">
        <v>1.95</v>
      </c>
    </row>
    <row r="191" spans="1:4">
      <c r="A191" s="228" t="s">
        <v>722</v>
      </c>
      <c r="B191" s="117">
        <v>2.4149880000000001</v>
      </c>
      <c r="C191" s="117">
        <v>1.9603900000000001</v>
      </c>
      <c r="D191" s="117">
        <v>2.19</v>
      </c>
    </row>
    <row r="192" spans="1:4">
      <c r="A192" s="228" t="s">
        <v>723</v>
      </c>
      <c r="B192" s="117">
        <v>2.4767939999999999</v>
      </c>
      <c r="C192" s="117">
        <v>2.07125</v>
      </c>
      <c r="D192" s="117">
        <v>2.2000000000000002</v>
      </c>
    </row>
    <row r="193" spans="1:4">
      <c r="A193" s="228" t="s">
        <v>724</v>
      </c>
      <c r="B193" s="117">
        <v>2.4643700000000002</v>
      </c>
      <c r="C193" s="117">
        <v>2.0847500000000001</v>
      </c>
      <c r="D193" s="117">
        <v>2.27</v>
      </c>
    </row>
    <row r="194" spans="1:4">
      <c r="A194" s="228" t="s">
        <v>212</v>
      </c>
      <c r="B194" s="117">
        <v>2.3855330000000001</v>
      </c>
      <c r="C194" s="117">
        <v>1.8830199999999999</v>
      </c>
      <c r="D194" s="117">
        <v>2.4</v>
      </c>
    </row>
    <row r="195" spans="1:4">
      <c r="A195" s="228" t="s">
        <v>213</v>
      </c>
      <c r="B195" s="117">
        <v>2.3766479999999999</v>
      </c>
      <c r="C195" s="117">
        <v>1.7344999999999999</v>
      </c>
      <c r="D195" s="117">
        <v>2.4</v>
      </c>
    </row>
    <row r="196" spans="1:4">
      <c r="A196" s="228" t="s">
        <v>214</v>
      </c>
      <c r="B196" s="117">
        <v>2.3996840000000002</v>
      </c>
      <c r="C196" s="117">
        <v>1.63195</v>
      </c>
      <c r="D196" s="117">
        <v>2.41</v>
      </c>
    </row>
    <row r="197" spans="1:4">
      <c r="A197" s="228" t="s">
        <v>215</v>
      </c>
      <c r="B197" s="117">
        <v>2.4079269999999999</v>
      </c>
      <c r="C197" s="117">
        <v>1.7312099999999999</v>
      </c>
      <c r="D197" s="117">
        <v>2.42</v>
      </c>
    </row>
    <row r="198" spans="1:4">
      <c r="A198" s="228" t="s">
        <v>725</v>
      </c>
      <c r="B198" s="117">
        <v>2.39723</v>
      </c>
      <c r="C198" s="117">
        <v>1.6524799999999999</v>
      </c>
      <c r="D198" s="117">
        <v>2.39</v>
      </c>
    </row>
    <row r="199" spans="1:4">
      <c r="A199" s="228" t="s">
        <v>726</v>
      </c>
      <c r="B199" s="117">
        <v>2.421751</v>
      </c>
      <c r="C199" s="117">
        <v>1.7506600000000001</v>
      </c>
      <c r="D199" s="117">
        <v>2.38</v>
      </c>
    </row>
    <row r="200" spans="1:4">
      <c r="A200" s="228" t="s">
        <v>727</v>
      </c>
      <c r="B200" s="117">
        <v>2.4608479999999999</v>
      </c>
      <c r="C200" s="117">
        <v>1.7583200000000001</v>
      </c>
      <c r="D200" s="117">
        <v>2.4</v>
      </c>
    </row>
    <row r="201" spans="1:4">
      <c r="A201" s="228" t="s">
        <v>728</v>
      </c>
      <c r="B201" s="117">
        <v>2.6292460000000002</v>
      </c>
      <c r="C201" s="117">
        <v>1.83589</v>
      </c>
      <c r="D201" s="117">
        <v>2.13</v>
      </c>
    </row>
    <row r="202" spans="1:4">
      <c r="A202" s="228" t="s">
        <v>729</v>
      </c>
      <c r="B202" s="117">
        <v>2.6067670000000001</v>
      </c>
      <c r="C202" s="117">
        <v>1.68634</v>
      </c>
      <c r="D202" s="117">
        <v>2.04</v>
      </c>
    </row>
    <row r="203" spans="1:4">
      <c r="A203" s="228" t="s">
        <v>730</v>
      </c>
      <c r="B203" s="117">
        <v>2.7333409999999998</v>
      </c>
      <c r="C203" s="117">
        <v>1.69038</v>
      </c>
      <c r="D203" s="117">
        <v>1.83</v>
      </c>
    </row>
    <row r="204" spans="1:4">
      <c r="A204" s="228" t="s">
        <v>731</v>
      </c>
      <c r="B204" s="117">
        <v>2.7682169999999999</v>
      </c>
      <c r="C204" s="117">
        <v>1.52755</v>
      </c>
      <c r="D204" s="117">
        <v>1.55</v>
      </c>
    </row>
    <row r="205" spans="1:4">
      <c r="A205" s="228" t="s">
        <v>732</v>
      </c>
      <c r="B205" s="117">
        <v>2.7463609999999998</v>
      </c>
      <c r="C205" s="117">
        <v>1.58816</v>
      </c>
      <c r="D205" s="117">
        <v>1.55</v>
      </c>
    </row>
    <row r="206" spans="1:4">
      <c r="A206" s="228" t="s">
        <v>216</v>
      </c>
      <c r="B206" s="117">
        <v>2.7970670000000002</v>
      </c>
      <c r="C206" s="117">
        <v>1.68625</v>
      </c>
      <c r="D206" s="117">
        <v>1.55</v>
      </c>
    </row>
    <row r="207" spans="1:4">
      <c r="A207" s="228" t="s">
        <v>217</v>
      </c>
      <c r="B207" s="117">
        <v>2.8129360000000001</v>
      </c>
      <c r="C207" s="117">
        <v>1.79755</v>
      </c>
      <c r="D207" s="117">
        <v>1.58</v>
      </c>
    </row>
    <row r="208" spans="1:4">
      <c r="A208" s="228" t="s">
        <v>218</v>
      </c>
      <c r="B208" s="117">
        <v>2.6473789999999999</v>
      </c>
      <c r="C208" s="117">
        <v>1.6102399999999999</v>
      </c>
      <c r="D208" s="117">
        <v>0.65</v>
      </c>
    </row>
    <row r="209" spans="1:4">
      <c r="A209" s="228" t="s">
        <v>219</v>
      </c>
      <c r="B209" s="117">
        <v>2.2263519999999999</v>
      </c>
      <c r="C209" s="117">
        <v>0.91178000000000003</v>
      </c>
      <c r="D209" s="117">
        <v>0.05</v>
      </c>
    </row>
    <row r="210" spans="1:4">
      <c r="A210" s="228" t="s">
        <v>733</v>
      </c>
      <c r="B210" s="117">
        <v>2.0842079999999998</v>
      </c>
      <c r="C210" s="117">
        <v>0.93583000000000005</v>
      </c>
      <c r="D210" s="117">
        <v>0.05</v>
      </c>
    </row>
    <row r="211" spans="1:4">
      <c r="A211" s="228" t="s">
        <v>734</v>
      </c>
      <c r="B211" s="117">
        <v>2.0581459999999998</v>
      </c>
      <c r="C211" s="117">
        <v>0.93838999999999995</v>
      </c>
      <c r="D211" s="117">
        <v>0.08</v>
      </c>
    </row>
    <row r="212" spans="1:4">
      <c r="A212" s="228" t="s">
        <v>735</v>
      </c>
      <c r="B212" s="117">
        <v>2.3488570000000002</v>
      </c>
      <c r="C212" s="117">
        <v>1.13056</v>
      </c>
      <c r="D212" s="117">
        <v>0.09</v>
      </c>
    </row>
    <row r="213" spans="1:4">
      <c r="A213" s="228" t="s">
        <v>736</v>
      </c>
      <c r="B213" s="117">
        <v>2.2889780000000002</v>
      </c>
      <c r="C213" s="117">
        <v>1.3467499999999999</v>
      </c>
      <c r="D213" s="117">
        <v>0.1</v>
      </c>
    </row>
    <row r="214" spans="1:4">
      <c r="A214" s="228" t="s">
        <v>737</v>
      </c>
      <c r="B214" s="117">
        <v>2.077391</v>
      </c>
      <c r="C214" s="117">
        <v>1.45987</v>
      </c>
      <c r="D214" s="117">
        <v>0.09</v>
      </c>
    </row>
    <row r="215" spans="1:4">
      <c r="A215" s="228" t="s">
        <v>738</v>
      </c>
      <c r="B215" s="117">
        <v>1.8421590000000001</v>
      </c>
      <c r="C215" s="117">
        <v>1.35205</v>
      </c>
      <c r="D215" s="117">
        <v>0.09</v>
      </c>
    </row>
    <row r="216" spans="1:4">
      <c r="A216" s="228" t="s">
        <v>739</v>
      </c>
      <c r="B216" s="117">
        <v>1.7985869999999999</v>
      </c>
      <c r="C216" s="117">
        <v>1.3543799999999999</v>
      </c>
      <c r="D216" s="117">
        <v>0.09</v>
      </c>
    </row>
    <row r="217" spans="1:4">
      <c r="A217" s="228" t="s">
        <v>740</v>
      </c>
      <c r="B217" s="117">
        <v>1.716599</v>
      </c>
      <c r="C217" s="117">
        <v>1.46313</v>
      </c>
      <c r="D217" s="117">
        <v>0.09</v>
      </c>
    </row>
    <row r="218" spans="1:4">
      <c r="A218" s="228" t="s">
        <v>220</v>
      </c>
      <c r="B218" s="117">
        <v>1.517012</v>
      </c>
      <c r="C218" s="117">
        <v>1.5698000000000001</v>
      </c>
      <c r="D218" s="117">
        <v>0.09</v>
      </c>
    </row>
    <row r="219" spans="1:4">
      <c r="A219" s="228" t="s">
        <v>221</v>
      </c>
      <c r="B219" s="117">
        <v>1.5270090000000001</v>
      </c>
      <c r="C219" s="117">
        <v>1.56264</v>
      </c>
      <c r="D219" s="117">
        <v>0.08</v>
      </c>
    </row>
    <row r="220" spans="1:4">
      <c r="A220" s="228" t="s">
        <v>222</v>
      </c>
      <c r="B220" s="117">
        <v>1.7069840000000001</v>
      </c>
      <c r="C220" s="117">
        <v>2.0451999999999999</v>
      </c>
      <c r="D220" s="117">
        <v>7.0000000000000007E-2</v>
      </c>
    </row>
    <row r="221" spans="1:4">
      <c r="A221" s="228" t="s">
        <v>223</v>
      </c>
      <c r="B221" s="117">
        <v>2.2623310000000001</v>
      </c>
      <c r="C221" s="117">
        <v>3.1224500000000002</v>
      </c>
      <c r="D221" s="117">
        <v>7.0000000000000007E-2</v>
      </c>
    </row>
    <row r="222" spans="1:4">
      <c r="A222" s="228" t="s">
        <v>741</v>
      </c>
      <c r="B222" s="117">
        <v>2.6231640000000001</v>
      </c>
      <c r="C222" s="117">
        <v>3.5171399999999999</v>
      </c>
      <c r="D222" s="117">
        <v>0.06</v>
      </c>
    </row>
    <row r="223" spans="1:4">
      <c r="A223" s="228" t="s">
        <v>742</v>
      </c>
      <c r="B223" s="117">
        <v>2.5885790000000002</v>
      </c>
      <c r="C223" s="117">
        <v>3.8018200000000002</v>
      </c>
      <c r="D223" s="117">
        <v>0.08</v>
      </c>
    </row>
    <row r="224" spans="1:4">
      <c r="A224" s="228" t="s">
        <v>743</v>
      </c>
      <c r="B224" s="117">
        <v>2.315464</v>
      </c>
      <c r="C224" s="117">
        <v>3.86687</v>
      </c>
      <c r="D224" s="117">
        <v>0.1</v>
      </c>
    </row>
    <row r="225" spans="1:4">
      <c r="A225" s="228" t="s">
        <v>744</v>
      </c>
      <c r="B225" s="117">
        <v>2.343064</v>
      </c>
      <c r="C225" s="117">
        <v>3.88198</v>
      </c>
      <c r="D225" s="117">
        <v>0.09</v>
      </c>
    </row>
    <row r="226" spans="1:4">
      <c r="A226" s="228" t="s">
        <v>745</v>
      </c>
      <c r="B226" s="117">
        <v>2.6383830000000001</v>
      </c>
      <c r="C226" s="117">
        <v>3.9191400000000001</v>
      </c>
      <c r="D226" s="117">
        <v>0.08</v>
      </c>
    </row>
    <row r="227" spans="1:4">
      <c r="A227" s="228" t="s">
        <v>746</v>
      </c>
      <c r="B227" s="117">
        <v>3.0356190000000001</v>
      </c>
      <c r="C227" s="117">
        <v>4.3081300000000002</v>
      </c>
      <c r="D227" s="117">
        <v>0.08</v>
      </c>
    </row>
    <row r="228" spans="1:4">
      <c r="A228" s="228" t="s">
        <v>747</v>
      </c>
      <c r="B228" s="117">
        <v>3.2143199999999998</v>
      </c>
      <c r="C228" s="117">
        <v>4.8181500000000002</v>
      </c>
      <c r="D228" s="117">
        <v>0.08</v>
      </c>
    </row>
    <row r="229" spans="1:4">
      <c r="A229" s="228" t="s">
        <v>748</v>
      </c>
      <c r="B229" s="117">
        <v>3.484143</v>
      </c>
      <c r="C229" s="117">
        <v>5.0436100000000001</v>
      </c>
      <c r="D229" s="117">
        <v>0.08</v>
      </c>
    </row>
    <row r="230" spans="1:4">
      <c r="A230" s="228" t="s">
        <v>224</v>
      </c>
      <c r="B230" s="117">
        <v>3.9886590000000002</v>
      </c>
      <c r="C230" s="117">
        <v>5.2089999999999996</v>
      </c>
      <c r="D230" s="117">
        <v>0.08</v>
      </c>
    </row>
    <row r="231" spans="1:4">
      <c r="A231" s="228" t="s">
        <v>225</v>
      </c>
      <c r="B231" s="117">
        <v>4.3070700000000004</v>
      </c>
      <c r="C231" s="117">
        <v>5.4185699999999999</v>
      </c>
      <c r="D231" s="117">
        <v>0.08</v>
      </c>
    </row>
    <row r="232" spans="1:4">
      <c r="A232" s="228" t="s">
        <v>226</v>
      </c>
      <c r="B232" s="117">
        <v>4.5584230000000003</v>
      </c>
      <c r="C232" s="117">
        <v>5.36477</v>
      </c>
      <c r="D232" s="117">
        <v>0.2</v>
      </c>
    </row>
    <row r="233" spans="1:4">
      <c r="A233" s="228" t="s">
        <v>227</v>
      </c>
      <c r="B233" s="117">
        <v>4.7218030000000004</v>
      </c>
      <c r="C233" s="117">
        <v>5.0298699999999998</v>
      </c>
      <c r="D233" s="117">
        <v>0.33</v>
      </c>
    </row>
    <row r="234" spans="1:4">
      <c r="A234" s="228" t="s">
        <v>749</v>
      </c>
      <c r="B234" s="117">
        <v>4.985582</v>
      </c>
      <c r="C234" s="117">
        <v>4.8815400000000002</v>
      </c>
      <c r="D234" s="117">
        <v>0.77</v>
      </c>
    </row>
    <row r="235" spans="1:4">
      <c r="A235" s="228" t="s">
        <v>750</v>
      </c>
      <c r="B235" s="117">
        <v>5.4223369999999997</v>
      </c>
      <c r="C235" s="117">
        <v>5.0354099999999997</v>
      </c>
      <c r="D235" s="117">
        <v>1.21</v>
      </c>
    </row>
    <row r="236" spans="1:4">
      <c r="A236" s="228" t="s">
        <v>751</v>
      </c>
      <c r="B236" s="117">
        <v>5.6253289999999998</v>
      </c>
      <c r="C236" s="117">
        <v>4.7032999999999996</v>
      </c>
      <c r="D236" s="117">
        <v>1.68</v>
      </c>
    </row>
    <row r="237" spans="1:4">
      <c r="A237" s="228" t="s">
        <v>752</v>
      </c>
      <c r="B237" s="117">
        <v>5.9917049999999996</v>
      </c>
      <c r="C237" s="117">
        <v>4.93405</v>
      </c>
      <c r="D237" s="117">
        <v>2.33</v>
      </c>
    </row>
    <row r="238" spans="1:4">
      <c r="A238" s="228" t="s">
        <v>753</v>
      </c>
      <c r="B238" s="117">
        <v>6.3927949999999996</v>
      </c>
      <c r="C238" s="117">
        <v>5.20153</v>
      </c>
      <c r="D238" s="117">
        <v>2.56</v>
      </c>
    </row>
    <row r="239" spans="1:4">
      <c r="A239" s="228" t="s">
        <v>754</v>
      </c>
      <c r="B239" s="117">
        <v>6.3648090000000002</v>
      </c>
      <c r="C239" s="117">
        <v>5.0937999999999999</v>
      </c>
      <c r="D239" s="117">
        <v>3.08</v>
      </c>
    </row>
    <row r="240" spans="1:4">
      <c r="A240" s="228" t="s">
        <v>755</v>
      </c>
      <c r="B240" s="117">
        <v>6.4711780000000001</v>
      </c>
      <c r="C240" s="117">
        <v>4.78071</v>
      </c>
      <c r="D240" s="117">
        <v>3.78</v>
      </c>
    </row>
    <row r="241" spans="1:4">
      <c r="A241" s="228" t="s">
        <v>756</v>
      </c>
      <c r="B241" s="117">
        <v>6.6172230000000001</v>
      </c>
      <c r="C241" s="117">
        <v>4.60426</v>
      </c>
      <c r="D241" s="117">
        <v>4.0999999999999996</v>
      </c>
    </row>
    <row r="242" spans="1:4">
      <c r="A242" s="228" t="s">
        <v>757</v>
      </c>
      <c r="B242" s="117">
        <v>6.5544924739999999</v>
      </c>
      <c r="C242" s="117">
        <v>4.7068199999999996</v>
      </c>
      <c r="D242" s="117">
        <v>4.33</v>
      </c>
    </row>
  </sheetData>
  <hyperlinks>
    <hyperlink ref="A1" location="Ցանկ!A1" display="Ցանկ!A1"/>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heetViews>
  <sheetFormatPr defaultColWidth="8.88671875" defaultRowHeight="15"/>
  <cols>
    <col min="1" max="16384" width="8.88671875" style="239"/>
  </cols>
  <sheetData>
    <row r="1" spans="1:2">
      <c r="A1" s="297" t="s">
        <v>810</v>
      </c>
      <c r="B1" s="270" t="s">
        <v>233</v>
      </c>
    </row>
    <row r="2" spans="1:2">
      <c r="A2" s="17" t="s">
        <v>173</v>
      </c>
      <c r="B2" s="239">
        <v>219</v>
      </c>
    </row>
    <row r="3" spans="1:2">
      <c r="A3" s="17" t="s">
        <v>148</v>
      </c>
      <c r="B3" s="239">
        <v>490</v>
      </c>
    </row>
    <row r="4" spans="1:2">
      <c r="A4" s="17" t="s">
        <v>145</v>
      </c>
      <c r="B4" s="239">
        <v>563</v>
      </c>
    </row>
    <row r="5" spans="1:2">
      <c r="A5" s="17" t="s">
        <v>146</v>
      </c>
      <c r="B5" s="239">
        <v>527</v>
      </c>
    </row>
    <row r="6" spans="1:2">
      <c r="A6" s="17" t="s">
        <v>174</v>
      </c>
      <c r="B6" s="239">
        <v>246</v>
      </c>
    </row>
    <row r="7" spans="1:2">
      <c r="A7" s="17" t="s">
        <v>148</v>
      </c>
      <c r="B7" s="239">
        <v>394</v>
      </c>
    </row>
    <row r="8" spans="1:2">
      <c r="A8" s="17" t="s">
        <v>145</v>
      </c>
      <c r="B8" s="239">
        <v>503</v>
      </c>
    </row>
    <row r="9" spans="1:2">
      <c r="A9" s="17" t="s">
        <v>146</v>
      </c>
      <c r="B9" s="239">
        <v>337</v>
      </c>
    </row>
    <row r="10" spans="1:2">
      <c r="A10" s="17" t="s">
        <v>175</v>
      </c>
      <c r="B10" s="239">
        <v>380</v>
      </c>
    </row>
    <row r="11" spans="1:2">
      <c r="A11" s="17" t="s">
        <v>148</v>
      </c>
      <c r="B11" s="239">
        <v>624</v>
      </c>
    </row>
    <row r="12" spans="1:2">
      <c r="A12" s="17" t="s">
        <v>145</v>
      </c>
      <c r="B12" s="239">
        <v>789</v>
      </c>
    </row>
    <row r="13" spans="1:2">
      <c r="A13" s="17" t="s">
        <v>146</v>
      </c>
      <c r="B13" s="239">
        <v>819</v>
      </c>
    </row>
    <row r="14" spans="1:2">
      <c r="A14" s="17" t="s">
        <v>176</v>
      </c>
      <c r="B14" s="239">
        <v>881</v>
      </c>
    </row>
    <row r="15" spans="1:2">
      <c r="A15" s="17" t="s">
        <v>148</v>
      </c>
      <c r="B15" s="239">
        <v>521</v>
      </c>
    </row>
    <row r="16" spans="1:2">
      <c r="A16" s="17" t="s">
        <v>145</v>
      </c>
      <c r="B16" s="239">
        <v>954</v>
      </c>
    </row>
    <row r="17" spans="1:2">
      <c r="A17" s="17" t="s">
        <v>146</v>
      </c>
      <c r="B17" s="239">
        <v>608</v>
      </c>
    </row>
    <row r="18" spans="1:2">
      <c r="A18" s="99" t="s">
        <v>177</v>
      </c>
      <c r="B18" s="239">
        <v>493</v>
      </c>
    </row>
    <row r="19" spans="1:2">
      <c r="A19" s="99" t="s">
        <v>148</v>
      </c>
      <c r="B19" s="239">
        <v>573</v>
      </c>
    </row>
    <row r="20" spans="1:2">
      <c r="A20" s="99" t="s">
        <v>145</v>
      </c>
      <c r="B20" s="239">
        <v>808</v>
      </c>
    </row>
    <row r="21" spans="1:2">
      <c r="A21" s="99" t="s">
        <v>146</v>
      </c>
      <c r="B21" s="239">
        <v>904</v>
      </c>
    </row>
    <row r="22" spans="1:2">
      <c r="A22" s="99" t="s">
        <v>178</v>
      </c>
      <c r="B22" s="239">
        <v>745</v>
      </c>
    </row>
    <row r="23" spans="1:2">
      <c r="A23" s="99" t="s">
        <v>148</v>
      </c>
      <c r="B23" s="239">
        <v>951</v>
      </c>
    </row>
    <row r="24" spans="1:2">
      <c r="A24" s="99" t="s">
        <v>145</v>
      </c>
      <c r="B24" s="239">
        <v>1044</v>
      </c>
    </row>
    <row r="25" spans="1:2">
      <c r="A25" s="99" t="s">
        <v>146</v>
      </c>
      <c r="B25" s="239">
        <v>1274</v>
      </c>
    </row>
    <row r="26" spans="1:2">
      <c r="A26" s="99"/>
    </row>
    <row r="27" spans="1:2">
      <c r="A27" s="99"/>
    </row>
    <row r="28" spans="1:2">
      <c r="A28" s="65"/>
    </row>
    <row r="29" spans="1:2">
      <c r="A29" s="99"/>
    </row>
    <row r="30" spans="1:2">
      <c r="A30" s="99"/>
    </row>
    <row r="31" spans="1:2">
      <c r="A31" s="99"/>
    </row>
    <row r="32" spans="1:2">
      <c r="A32" s="65"/>
    </row>
    <row r="33" spans="1:1">
      <c r="A33" s="99"/>
    </row>
    <row r="34" spans="1:1">
      <c r="A34" s="99"/>
    </row>
    <row r="35" spans="1:1">
      <c r="A35" s="99"/>
    </row>
    <row r="36" spans="1:1">
      <c r="A36" s="65"/>
    </row>
    <row r="37" spans="1:1">
      <c r="A37" s="99"/>
    </row>
    <row r="38" spans="1:1">
      <c r="A38" s="99"/>
    </row>
  </sheetData>
  <hyperlinks>
    <hyperlink ref="A1" location="Ցանկ!A1" display="Ցանկ!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heetViews>
  <sheetFormatPr defaultColWidth="8.88671875" defaultRowHeight="14.25"/>
  <cols>
    <col min="1" max="1" width="12.109375" style="5" customWidth="1"/>
    <col min="2" max="4" width="0" style="3" hidden="1" customWidth="1"/>
    <col min="5" max="16384" width="8.88671875" style="3"/>
  </cols>
  <sheetData>
    <row r="1" spans="1:15" s="18" customFormat="1">
      <c r="A1" s="297" t="s">
        <v>810</v>
      </c>
      <c r="B1" s="18">
        <v>2014</v>
      </c>
      <c r="C1" s="18">
        <v>2015</v>
      </c>
      <c r="D1" s="18">
        <v>2016</v>
      </c>
      <c r="E1" s="18">
        <v>2017</v>
      </c>
      <c r="F1" s="18">
        <v>2018</v>
      </c>
      <c r="G1" s="18">
        <v>2019</v>
      </c>
      <c r="H1" s="18">
        <v>2020</v>
      </c>
      <c r="I1" s="18">
        <v>2021</v>
      </c>
      <c r="J1" s="99">
        <v>2022</v>
      </c>
      <c r="K1" s="99">
        <v>2023</v>
      </c>
      <c r="L1" s="99">
        <v>2024</v>
      </c>
      <c r="M1" s="99">
        <v>2025</v>
      </c>
    </row>
    <row r="2" spans="1:15" s="18" customFormat="1">
      <c r="A2" s="18" t="s">
        <v>234</v>
      </c>
      <c r="E2" s="1">
        <v>7.5</v>
      </c>
      <c r="F2" s="1">
        <v>5.2</v>
      </c>
      <c r="G2" s="42">
        <v>7.6</v>
      </c>
      <c r="H2" s="42">
        <v>-7.3993502810758827</v>
      </c>
      <c r="I2" s="42">
        <v>5.695885600009305</v>
      </c>
      <c r="J2" s="63">
        <v>12.6</v>
      </c>
      <c r="K2" s="63">
        <v>5.8</v>
      </c>
      <c r="L2" s="63">
        <v>5.0999999999999996</v>
      </c>
      <c r="M2" s="99">
        <v>4.9000000000000004</v>
      </c>
    </row>
    <row r="3" spans="1:15">
      <c r="A3" s="18" t="s">
        <v>235</v>
      </c>
      <c r="B3" s="42">
        <v>0.16877336261827769</v>
      </c>
      <c r="C3" s="42">
        <v>-6.5324908761907921</v>
      </c>
      <c r="D3" s="42">
        <v>-3.5085607868210618</v>
      </c>
      <c r="E3" s="42">
        <v>11.171948684379835</v>
      </c>
      <c r="F3" s="42">
        <v>6.4748337355101837</v>
      </c>
      <c r="G3" s="42">
        <v>9.2333744416659673</v>
      </c>
      <c r="H3" s="42">
        <v>-13.448422541328343</v>
      </c>
      <c r="I3" s="42">
        <v>4.0976987838992835</v>
      </c>
      <c r="J3" s="63">
        <v>6</v>
      </c>
      <c r="K3" s="63">
        <v>4.4000000000000004</v>
      </c>
      <c r="L3" s="63">
        <v>4</v>
      </c>
      <c r="M3" s="61">
        <v>4.2</v>
      </c>
    </row>
    <row r="4" spans="1:15">
      <c r="A4" s="18" t="s">
        <v>236</v>
      </c>
      <c r="B4" s="42">
        <v>0.71944723065989979</v>
      </c>
      <c r="C4" s="42">
        <v>0.96234031746174498</v>
      </c>
      <c r="D4" s="42">
        <v>0.14679897911217774</v>
      </c>
      <c r="E4" s="42">
        <v>0.57783244959738744</v>
      </c>
      <c r="F4" s="42">
        <v>-1.9548548651758575</v>
      </c>
      <c r="G4" s="42">
        <v>2.1749461064141649</v>
      </c>
      <c r="H4" s="42">
        <v>2.3513164884384969</v>
      </c>
      <c r="I4" s="42">
        <v>0.89022940926577276</v>
      </c>
      <c r="J4" s="63">
        <v>2.4</v>
      </c>
      <c r="K4" s="63">
        <v>3.8</v>
      </c>
      <c r="L4" s="63">
        <v>0.4</v>
      </c>
      <c r="M4" s="61">
        <v>1</v>
      </c>
    </row>
    <row r="5" spans="1:15">
      <c r="A5" s="18" t="s">
        <v>237</v>
      </c>
      <c r="B5" s="42">
        <v>2.7676491963263032</v>
      </c>
      <c r="C5" s="42">
        <v>8.5297838333808631</v>
      </c>
      <c r="D5" s="42">
        <v>2.4955742211443579</v>
      </c>
      <c r="E5" s="42">
        <v>-3.8718539122781008</v>
      </c>
      <c r="F5" s="42">
        <v>-4.5660977282628608</v>
      </c>
      <c r="G5" s="42">
        <v>0.2</v>
      </c>
      <c r="H5" s="42">
        <v>3.3</v>
      </c>
      <c r="I5" s="4">
        <v>0.13924413865511465</v>
      </c>
      <c r="J5" s="61">
        <v>4.7</v>
      </c>
      <c r="K5" s="61">
        <v>-0.5</v>
      </c>
      <c r="L5" s="61">
        <v>0.8</v>
      </c>
      <c r="M5" s="61">
        <v>-0.5</v>
      </c>
    </row>
    <row r="8" spans="1:15">
      <c r="I8" s="4"/>
    </row>
    <row r="10" spans="1:15">
      <c r="H10" s="4"/>
      <c r="I10" s="4"/>
      <c r="J10" s="4"/>
      <c r="K10" s="4"/>
      <c r="L10" s="4"/>
      <c r="M10" s="4"/>
      <c r="N10" s="4"/>
      <c r="O10" s="4"/>
    </row>
    <row r="11" spans="1:15">
      <c r="H11" s="4"/>
      <c r="I11" s="4"/>
      <c r="J11" s="4"/>
      <c r="K11" s="4"/>
      <c r="L11" s="4"/>
      <c r="M11" s="4"/>
      <c r="N11" s="4"/>
      <c r="O11" s="4"/>
    </row>
    <row r="12" spans="1:15">
      <c r="H12" s="4"/>
      <c r="I12" s="4"/>
      <c r="J12" s="4"/>
      <c r="K12" s="4"/>
      <c r="L12" s="4"/>
      <c r="M12" s="4"/>
      <c r="N12" s="4"/>
      <c r="O12" s="4"/>
    </row>
    <row r="23" spans="2:9">
      <c r="B23" s="4"/>
      <c r="C23" s="4"/>
      <c r="D23" s="4"/>
      <c r="E23" s="4"/>
      <c r="F23" s="4"/>
      <c r="G23" s="4"/>
      <c r="H23" s="4"/>
    </row>
    <row r="24" spans="2:9">
      <c r="B24" s="4"/>
      <c r="C24" s="4"/>
      <c r="D24" s="4"/>
      <c r="E24" s="4"/>
      <c r="F24" s="4"/>
      <c r="G24" s="4"/>
      <c r="H24" s="4"/>
      <c r="I24" s="4"/>
    </row>
    <row r="25" spans="2:9">
      <c r="B25" s="4"/>
      <c r="C25" s="4"/>
      <c r="D25" s="4"/>
      <c r="E25" s="4"/>
      <c r="F25" s="4"/>
      <c r="G25" s="4"/>
      <c r="H25" s="4"/>
      <c r="I25" s="4"/>
    </row>
    <row r="26" spans="2:9">
      <c r="B26" s="4"/>
      <c r="C26" s="4"/>
      <c r="D26" s="4"/>
      <c r="E26" s="4"/>
      <c r="F26" s="4"/>
      <c r="G26" s="4"/>
      <c r="H26" s="4"/>
      <c r="I26" s="4"/>
    </row>
    <row r="32" spans="2:9">
      <c r="B32" s="4"/>
      <c r="C32" s="4"/>
      <c r="D32" s="4"/>
      <c r="E32" s="4"/>
      <c r="F32" s="4"/>
      <c r="G32" s="4"/>
      <c r="H32" s="4"/>
    </row>
    <row r="33" spans="2:8">
      <c r="B33" s="4"/>
      <c r="C33" s="4"/>
      <c r="D33" s="4"/>
      <c r="E33" s="4"/>
      <c r="F33" s="4"/>
      <c r="G33" s="4"/>
      <c r="H33" s="4"/>
    </row>
    <row r="34" spans="2:8">
      <c r="B34" s="4"/>
      <c r="C34" s="4"/>
      <c r="D34" s="4"/>
      <c r="E34" s="4"/>
      <c r="F34" s="4"/>
      <c r="G34" s="4"/>
      <c r="H34" s="4"/>
    </row>
  </sheetData>
  <hyperlinks>
    <hyperlink ref="A1" location="Ցանկ!A1" display="Ցանկ!A1"/>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130" zoomScaleNormal="130" workbookViewId="0"/>
  </sheetViews>
  <sheetFormatPr defaultColWidth="8.88671875" defaultRowHeight="14.25"/>
  <cols>
    <col min="1" max="1" width="13.88671875" style="5" bestFit="1" customWidth="1"/>
    <col min="2" max="2" width="12.44140625" style="3" customWidth="1"/>
    <col min="3" max="3" width="11.88671875" style="3" bestFit="1" customWidth="1"/>
    <col min="4" max="4" width="11.44140625" style="3" bestFit="1" customWidth="1"/>
    <col min="5" max="5" width="11.88671875" style="3" bestFit="1" customWidth="1"/>
    <col min="6" max="16384" width="8.88671875" style="3"/>
  </cols>
  <sheetData>
    <row r="1" spans="1:12" s="18" customFormat="1">
      <c r="A1" s="297" t="s">
        <v>810</v>
      </c>
      <c r="B1" s="39" t="s">
        <v>238</v>
      </c>
      <c r="C1" s="39" t="s">
        <v>239</v>
      </c>
      <c r="D1" s="39" t="s">
        <v>240</v>
      </c>
      <c r="E1" s="39" t="s">
        <v>241</v>
      </c>
    </row>
    <row r="2" spans="1:12" ht="13.5" hidden="1">
      <c r="A2" s="104">
        <v>2014</v>
      </c>
      <c r="B2" s="102">
        <v>6.4289248286607119</v>
      </c>
      <c r="C2" s="102">
        <v>-1.0272880329188041</v>
      </c>
      <c r="D2" s="102"/>
      <c r="E2" s="102"/>
    </row>
    <row r="3" spans="1:12" ht="13.5" hidden="1">
      <c r="A3" s="104">
        <v>2015</v>
      </c>
      <c r="B3" s="102">
        <v>4.9000000000000004</v>
      </c>
      <c r="C3" s="102">
        <v>-15.1</v>
      </c>
      <c r="D3" s="102"/>
      <c r="E3" s="102"/>
    </row>
    <row r="4" spans="1:12" ht="13.5" hidden="1">
      <c r="A4" s="104">
        <v>2016</v>
      </c>
      <c r="B4" s="102">
        <v>19.100000000000001</v>
      </c>
      <c r="C4" s="102">
        <v>7.6</v>
      </c>
      <c r="D4" s="102">
        <v>19.100000000000001</v>
      </c>
      <c r="E4" s="102">
        <v>7.6</v>
      </c>
    </row>
    <row r="5" spans="1:12">
      <c r="A5" s="103">
        <v>2017</v>
      </c>
      <c r="B5" s="71">
        <v>19.3</v>
      </c>
      <c r="C5" s="71">
        <v>24.6</v>
      </c>
      <c r="D5" s="71">
        <v>19.3</v>
      </c>
      <c r="E5" s="71">
        <v>24.6</v>
      </c>
    </row>
    <row r="6" spans="1:12">
      <c r="A6" s="103">
        <v>2018</v>
      </c>
      <c r="B6" s="71">
        <v>5</v>
      </c>
      <c r="C6" s="71">
        <v>13.3</v>
      </c>
      <c r="D6" s="71">
        <v>5</v>
      </c>
      <c r="E6" s="71">
        <v>13.3</v>
      </c>
    </row>
    <row r="7" spans="1:12">
      <c r="A7" s="103">
        <v>2019</v>
      </c>
      <c r="B7" s="71">
        <v>15.995220488951546</v>
      </c>
      <c r="C7" s="71">
        <v>11.578436980437885</v>
      </c>
      <c r="D7" s="71">
        <v>15.995220488951546</v>
      </c>
      <c r="E7" s="71">
        <v>11.578436980437885</v>
      </c>
    </row>
    <row r="8" spans="1:12">
      <c r="A8" s="105">
        <v>2020</v>
      </c>
      <c r="B8" s="72">
        <v>-33.423685264824528</v>
      </c>
      <c r="C8" s="72">
        <v>-31.44997809866004</v>
      </c>
      <c r="D8" s="72">
        <v>-33.423685264824528</v>
      </c>
      <c r="E8" s="72">
        <v>-31.44997809866004</v>
      </c>
      <c r="G8" s="4"/>
      <c r="H8" s="4"/>
      <c r="L8" s="30"/>
    </row>
    <row r="9" spans="1:12">
      <c r="A9" s="65">
        <v>2021</v>
      </c>
      <c r="B9" s="143">
        <v>16.617007487598727</v>
      </c>
      <c r="C9" s="143">
        <v>12.884031395031897</v>
      </c>
      <c r="D9" s="143">
        <v>16.617007487598727</v>
      </c>
      <c r="E9" s="143">
        <v>12.884031395031897</v>
      </c>
      <c r="G9" s="4"/>
      <c r="H9" s="4"/>
      <c r="L9" s="30"/>
    </row>
    <row r="10" spans="1:12">
      <c r="A10" s="65">
        <v>2022</v>
      </c>
      <c r="B10" s="143">
        <v>54.383804616351824</v>
      </c>
      <c r="C10" s="143">
        <v>33.801467853363164</v>
      </c>
      <c r="D10" s="143">
        <v>52.202527150902228</v>
      </c>
      <c r="E10" s="143">
        <v>39.513692131738509</v>
      </c>
    </row>
    <row r="11" spans="1:12">
      <c r="A11" s="65">
        <v>2023</v>
      </c>
      <c r="B11" s="143">
        <v>14.624268914357003</v>
      </c>
      <c r="C11" s="143">
        <v>13.940144968839704</v>
      </c>
      <c r="D11" s="143">
        <v>2.0305606428273393</v>
      </c>
      <c r="E11" s="143">
        <v>1.8466355832886734</v>
      </c>
      <c r="G11" s="4"/>
      <c r="H11" s="4"/>
    </row>
    <row r="12" spans="1:12">
      <c r="A12" s="65">
        <v>2024</v>
      </c>
      <c r="B12" s="120">
        <v>3.1</v>
      </c>
      <c r="C12" s="120">
        <v>2</v>
      </c>
      <c r="D12" s="143">
        <v>3.3584936880316718</v>
      </c>
      <c r="E12" s="120">
        <v>3.2781332803057097</v>
      </c>
      <c r="G12" s="4"/>
      <c r="H12" s="4"/>
    </row>
    <row r="13" spans="1:12">
      <c r="A13" s="5">
        <v>2025</v>
      </c>
      <c r="B13" s="4">
        <v>4.2519555585051876</v>
      </c>
      <c r="C13" s="4">
        <v>4.5738051278759144</v>
      </c>
      <c r="D13" s="4">
        <v>4.1929709647423152</v>
      </c>
      <c r="E13" s="4">
        <v>3.9393307793897918</v>
      </c>
      <c r="G13" s="4"/>
      <c r="H13" s="4"/>
    </row>
    <row r="29" spans="1:1" ht="13.5">
      <c r="A29" s="3"/>
    </row>
    <row r="31" spans="1:1" ht="13.5">
      <c r="A31" s="3"/>
    </row>
  </sheetData>
  <hyperlinks>
    <hyperlink ref="A1" location="Ցանկ!A1" display="Ցանկ!A1"/>
  </hyperlinks>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heetViews>
  <sheetFormatPr defaultColWidth="8.88671875" defaultRowHeight="16.5"/>
  <cols>
    <col min="1" max="1" width="27.44140625" style="16" customWidth="1"/>
    <col min="2" max="16384" width="8.88671875" style="2"/>
  </cols>
  <sheetData>
    <row r="1" spans="1:8" s="16" customFormat="1">
      <c r="A1" s="297" t="s">
        <v>810</v>
      </c>
      <c r="B1" s="54">
        <v>2017</v>
      </c>
      <c r="C1" s="54">
        <v>2018</v>
      </c>
      <c r="D1" s="54">
        <v>2019</v>
      </c>
      <c r="E1" s="54">
        <v>2020</v>
      </c>
      <c r="F1" s="54">
        <v>2021</v>
      </c>
      <c r="G1" s="230">
        <v>2022</v>
      </c>
      <c r="H1" s="230" t="s">
        <v>242</v>
      </c>
    </row>
    <row r="2" spans="1:8">
      <c r="A2" s="53" t="s">
        <v>243</v>
      </c>
      <c r="B2" s="80">
        <v>0.72068153690000014</v>
      </c>
      <c r="C2" s="80">
        <v>-2.8197908536999998</v>
      </c>
      <c r="D2" s="80">
        <v>0.2166068884999999</v>
      </c>
      <c r="E2" s="80">
        <v>0.65536907100000019</v>
      </c>
      <c r="F2" s="80">
        <v>0.09</v>
      </c>
      <c r="G2" s="129">
        <v>0.6</v>
      </c>
      <c r="H2" s="135">
        <v>-0.7</v>
      </c>
    </row>
    <row r="3" spans="1:8">
      <c r="A3" s="53" t="s">
        <v>244</v>
      </c>
      <c r="B3" s="80">
        <v>-3.2727567190000002</v>
      </c>
      <c r="C3" s="80">
        <v>0.25524540299999998</v>
      </c>
      <c r="D3" s="80">
        <v>1.3521841878</v>
      </c>
      <c r="E3" s="80">
        <v>3.5471789190000003</v>
      </c>
      <c r="F3" s="80">
        <v>-0.95</v>
      </c>
      <c r="G3" s="129">
        <v>-0.7</v>
      </c>
      <c r="H3" s="135">
        <v>0.6</v>
      </c>
    </row>
    <row r="4" spans="1:8">
      <c r="A4" s="16" t="s">
        <v>245</v>
      </c>
      <c r="B4" s="2">
        <v>-2.5520751821000003</v>
      </c>
      <c r="C4" s="2">
        <v>-2.5645454506999998</v>
      </c>
      <c r="D4" s="2">
        <v>1.5687910762999999</v>
      </c>
      <c r="E4" s="2">
        <v>4.2025479900000002</v>
      </c>
      <c r="F4" s="2">
        <v>-0.75</v>
      </c>
      <c r="G4" s="2">
        <v>0.3</v>
      </c>
      <c r="H4" s="2">
        <v>0.1</v>
      </c>
    </row>
    <row r="5" spans="1:8">
      <c r="A5" s="16" t="s">
        <v>246</v>
      </c>
      <c r="B5" s="2">
        <v>-2.5520751821000003</v>
      </c>
      <c r="C5" s="2">
        <v>-2.5645454506999998</v>
      </c>
      <c r="D5" s="2">
        <v>1.5687910762999999</v>
      </c>
      <c r="E5" s="2">
        <v>4.2025479900000002</v>
      </c>
      <c r="F5" s="2">
        <v>-0.75</v>
      </c>
      <c r="G5" s="2">
        <v>0</v>
      </c>
      <c r="H5" s="2">
        <v>0.2</v>
      </c>
    </row>
    <row r="19" spans="11:15">
      <c r="K19" s="27"/>
    </row>
    <row r="29" spans="11:15">
      <c r="M29" s="3"/>
      <c r="N29" s="56"/>
      <c r="O29" s="56"/>
    </row>
  </sheetData>
  <hyperlinks>
    <hyperlink ref="A1" location="Ցանկ!A1" display="Ցանկ!A1"/>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59"/>
  <sheetViews>
    <sheetView zoomScale="130" zoomScaleNormal="130" workbookViewId="0"/>
  </sheetViews>
  <sheetFormatPr defaultColWidth="8.88671875" defaultRowHeight="14.25"/>
  <cols>
    <col min="1" max="1" width="8.33203125" style="18" customWidth="1"/>
    <col min="2" max="4" width="7.88671875" style="1" customWidth="1"/>
    <col min="5" max="19" width="8.88671875" style="1"/>
    <col min="20" max="22" width="8.88671875" style="1" customWidth="1"/>
    <col min="23" max="23" width="14.88671875" style="1" customWidth="1"/>
    <col min="24" max="16384" width="8.88671875" style="1"/>
  </cols>
  <sheetData>
    <row r="1" spans="1:30" s="18" customFormat="1">
      <c r="A1" s="133" t="s">
        <v>810</v>
      </c>
      <c r="B1" s="134" t="s">
        <v>57</v>
      </c>
      <c r="C1" s="134" t="s">
        <v>58</v>
      </c>
      <c r="D1" s="134" t="s">
        <v>59</v>
      </c>
      <c r="E1" s="134" t="s">
        <v>60</v>
      </c>
      <c r="F1" s="134" t="s">
        <v>61</v>
      </c>
      <c r="G1" s="134" t="s">
        <v>62</v>
      </c>
      <c r="H1" s="134" t="s">
        <v>63</v>
      </c>
      <c r="I1" s="134" t="s">
        <v>64</v>
      </c>
      <c r="J1" s="134" t="s">
        <v>65</v>
      </c>
      <c r="K1" s="134" t="s">
        <v>66</v>
      </c>
      <c r="L1" s="134" t="s">
        <v>67</v>
      </c>
      <c r="M1" s="134" t="s">
        <v>68</v>
      </c>
      <c r="N1" s="134" t="s">
        <v>69</v>
      </c>
      <c r="O1" s="134" t="s">
        <v>70</v>
      </c>
      <c r="P1" s="134" t="s">
        <v>71</v>
      </c>
      <c r="Q1" s="134" t="s">
        <v>72</v>
      </c>
      <c r="R1" s="134" t="s">
        <v>73</v>
      </c>
      <c r="S1" s="134" t="s">
        <v>74</v>
      </c>
      <c r="T1" s="100" t="s">
        <v>75</v>
      </c>
      <c r="U1" s="100" t="s">
        <v>76</v>
      </c>
      <c r="V1" s="100" t="s">
        <v>77</v>
      </c>
      <c r="W1" s="100" t="s">
        <v>78</v>
      </c>
      <c r="X1" s="100" t="s">
        <v>79</v>
      </c>
      <c r="Y1" s="100" t="s">
        <v>80</v>
      </c>
      <c r="Z1" s="100" t="s">
        <v>81</v>
      </c>
      <c r="AA1" s="100" t="s">
        <v>82</v>
      </c>
      <c r="AB1" s="100" t="s">
        <v>83</v>
      </c>
      <c r="AC1" s="100" t="s">
        <v>84</v>
      </c>
      <c r="AD1" s="100" t="s">
        <v>85</v>
      </c>
    </row>
    <row r="2" spans="1:30" ht="13.5" hidden="1">
      <c r="A2" s="135" t="s">
        <v>86</v>
      </c>
      <c r="B2" s="135">
        <v>3.7</v>
      </c>
      <c r="C2" s="135">
        <v>0</v>
      </c>
      <c r="D2" s="135">
        <v>0</v>
      </c>
      <c r="E2" s="135">
        <v>0</v>
      </c>
      <c r="F2" s="135">
        <v>0</v>
      </c>
      <c r="G2" s="135">
        <v>0</v>
      </c>
      <c r="H2" s="135">
        <v>0</v>
      </c>
      <c r="I2" s="135">
        <v>0</v>
      </c>
      <c r="J2" s="135">
        <v>0</v>
      </c>
      <c r="K2" s="135">
        <v>0</v>
      </c>
      <c r="L2" s="135">
        <v>0</v>
      </c>
      <c r="M2" s="135">
        <v>0</v>
      </c>
      <c r="N2" s="135">
        <v>0</v>
      </c>
      <c r="O2" s="135">
        <v>0</v>
      </c>
      <c r="P2" s="135">
        <v>0</v>
      </c>
      <c r="Q2" s="135">
        <v>0</v>
      </c>
      <c r="R2" s="135">
        <v>0</v>
      </c>
      <c r="S2" s="135">
        <v>0</v>
      </c>
      <c r="T2" s="135">
        <v>4</v>
      </c>
      <c r="U2" s="135">
        <v>5.5</v>
      </c>
      <c r="V2" s="135">
        <v>2.5</v>
      </c>
      <c r="W2" s="135">
        <v>3.7</v>
      </c>
      <c r="X2" s="135">
        <v>3.7</v>
      </c>
      <c r="Y2" s="135">
        <v>3.7</v>
      </c>
      <c r="Z2" s="135"/>
      <c r="AA2" s="135"/>
      <c r="AB2" s="135"/>
      <c r="AC2" s="135">
        <f>8</f>
        <v>8</v>
      </c>
      <c r="AD2" s="135"/>
    </row>
    <row r="3" spans="1:30" ht="13.5" hidden="1">
      <c r="A3" s="135" t="s">
        <v>87</v>
      </c>
      <c r="B3" s="135">
        <v>6.5</v>
      </c>
      <c r="C3" s="135">
        <v>0</v>
      </c>
      <c r="D3" s="135">
        <v>0</v>
      </c>
      <c r="E3" s="135">
        <v>0</v>
      </c>
      <c r="F3" s="135">
        <v>0</v>
      </c>
      <c r="G3" s="135">
        <v>0</v>
      </c>
      <c r="H3" s="135">
        <v>0</v>
      </c>
      <c r="I3" s="135">
        <v>0</v>
      </c>
      <c r="J3" s="135">
        <v>0</v>
      </c>
      <c r="K3" s="135">
        <v>0</v>
      </c>
      <c r="L3" s="135">
        <v>0</v>
      </c>
      <c r="M3" s="135">
        <v>0</v>
      </c>
      <c r="N3" s="135">
        <v>0</v>
      </c>
      <c r="O3" s="135">
        <v>0</v>
      </c>
      <c r="P3" s="135">
        <v>0</v>
      </c>
      <c r="Q3" s="135">
        <v>0</v>
      </c>
      <c r="R3" s="135">
        <v>0</v>
      </c>
      <c r="S3" s="135">
        <v>0</v>
      </c>
      <c r="T3" s="135">
        <v>4</v>
      </c>
      <c r="U3" s="135">
        <v>5.5</v>
      </c>
      <c r="V3" s="135">
        <v>2.5</v>
      </c>
      <c r="W3" s="135">
        <v>6.5</v>
      </c>
      <c r="X3" s="135">
        <v>6.5</v>
      </c>
      <c r="Y3" s="135">
        <v>6.5</v>
      </c>
      <c r="Z3" s="135"/>
      <c r="AA3" s="135"/>
      <c r="AB3" s="135"/>
      <c r="AC3" s="135">
        <f>8</f>
        <v>8</v>
      </c>
      <c r="AD3" s="135"/>
    </row>
    <row r="4" spans="1:30" ht="13.5" hidden="1">
      <c r="A4" s="135" t="s">
        <v>88</v>
      </c>
      <c r="B4" s="135">
        <v>8.8000000000000007</v>
      </c>
      <c r="C4" s="135">
        <v>0</v>
      </c>
      <c r="D4" s="135">
        <v>0</v>
      </c>
      <c r="E4" s="135">
        <v>0</v>
      </c>
      <c r="F4" s="135">
        <v>0</v>
      </c>
      <c r="G4" s="135">
        <v>0</v>
      </c>
      <c r="H4" s="135">
        <v>0</v>
      </c>
      <c r="I4" s="135">
        <v>0</v>
      </c>
      <c r="J4" s="135">
        <v>0</v>
      </c>
      <c r="K4" s="135">
        <v>0</v>
      </c>
      <c r="L4" s="135">
        <v>0</v>
      </c>
      <c r="M4" s="135">
        <v>0</v>
      </c>
      <c r="N4" s="135">
        <v>0</v>
      </c>
      <c r="O4" s="135">
        <v>0</v>
      </c>
      <c r="P4" s="135">
        <v>0</v>
      </c>
      <c r="Q4" s="135">
        <v>0</v>
      </c>
      <c r="R4" s="135">
        <v>0</v>
      </c>
      <c r="S4" s="135">
        <v>0</v>
      </c>
      <c r="T4" s="135">
        <v>4</v>
      </c>
      <c r="U4" s="135">
        <v>5.5</v>
      </c>
      <c r="V4" s="135">
        <v>2.5</v>
      </c>
      <c r="W4" s="135">
        <v>8.8000000000000007</v>
      </c>
      <c r="X4" s="135">
        <v>8.8000000000000007</v>
      </c>
      <c r="Y4" s="135">
        <v>8.8000000000000007</v>
      </c>
      <c r="Z4" s="135"/>
      <c r="AA4" s="135"/>
      <c r="AB4" s="135"/>
      <c r="AC4" s="135">
        <f>8</f>
        <v>8</v>
      </c>
      <c r="AD4" s="135"/>
    </row>
    <row r="5" spans="1:30" ht="13.5" hidden="1">
      <c r="A5" s="135" t="s">
        <v>89</v>
      </c>
      <c r="B5" s="135">
        <v>5.8</v>
      </c>
      <c r="C5" s="135">
        <v>0</v>
      </c>
      <c r="D5" s="135">
        <v>0</v>
      </c>
      <c r="E5" s="135">
        <v>0</v>
      </c>
      <c r="F5" s="135">
        <v>0</v>
      </c>
      <c r="G5" s="135">
        <v>0</v>
      </c>
      <c r="H5" s="135">
        <v>0</v>
      </c>
      <c r="I5" s="135">
        <v>0</v>
      </c>
      <c r="J5" s="135">
        <v>0</v>
      </c>
      <c r="K5" s="135">
        <v>0</v>
      </c>
      <c r="L5" s="135">
        <v>0</v>
      </c>
      <c r="M5" s="135">
        <v>0</v>
      </c>
      <c r="N5" s="135">
        <v>0</v>
      </c>
      <c r="O5" s="135">
        <v>0</v>
      </c>
      <c r="P5" s="135">
        <v>0</v>
      </c>
      <c r="Q5" s="135">
        <v>0</v>
      </c>
      <c r="R5" s="135">
        <v>0</v>
      </c>
      <c r="S5" s="135">
        <v>0</v>
      </c>
      <c r="T5" s="135">
        <v>4</v>
      </c>
      <c r="U5" s="135">
        <v>5.5</v>
      </c>
      <c r="V5" s="135">
        <v>2.5</v>
      </c>
      <c r="W5" s="135">
        <v>5.8</v>
      </c>
      <c r="X5" s="135">
        <v>5.8</v>
      </c>
      <c r="Y5" s="135">
        <v>5.8</v>
      </c>
      <c r="Z5" s="135"/>
      <c r="AA5" s="135"/>
      <c r="AB5" s="135"/>
      <c r="AC5" s="135">
        <f>8</f>
        <v>8</v>
      </c>
      <c r="AD5" s="135"/>
    </row>
    <row r="6" spans="1:30" ht="13.5" hidden="1">
      <c r="A6" s="135" t="s">
        <v>90</v>
      </c>
      <c r="B6" s="135">
        <v>8.6</v>
      </c>
      <c r="C6" s="135">
        <v>0</v>
      </c>
      <c r="D6" s="135">
        <v>0</v>
      </c>
      <c r="E6" s="135">
        <v>0</v>
      </c>
      <c r="F6" s="135">
        <v>0</v>
      </c>
      <c r="G6" s="135">
        <v>0</v>
      </c>
      <c r="H6" s="135">
        <v>0</v>
      </c>
      <c r="I6" s="135">
        <v>0</v>
      </c>
      <c r="J6" s="135">
        <v>0</v>
      </c>
      <c r="K6" s="135">
        <v>0</v>
      </c>
      <c r="L6" s="135">
        <v>0</v>
      </c>
      <c r="M6" s="135">
        <v>0</v>
      </c>
      <c r="N6" s="135">
        <v>0</v>
      </c>
      <c r="O6" s="135">
        <v>0</v>
      </c>
      <c r="P6" s="135">
        <v>0</v>
      </c>
      <c r="Q6" s="135">
        <v>0</v>
      </c>
      <c r="R6" s="135">
        <v>0</v>
      </c>
      <c r="S6" s="135">
        <v>0</v>
      </c>
      <c r="T6" s="135">
        <v>4</v>
      </c>
      <c r="U6" s="135">
        <v>5.5</v>
      </c>
      <c r="V6" s="135">
        <v>2.5</v>
      </c>
      <c r="W6" s="135">
        <v>8.6</v>
      </c>
      <c r="X6" s="135">
        <v>8.6</v>
      </c>
      <c r="Y6" s="135">
        <v>8.6</v>
      </c>
      <c r="Z6" s="135"/>
      <c r="AA6" s="135"/>
      <c r="AB6" s="135"/>
      <c r="AC6" s="135">
        <f>8</f>
        <v>8</v>
      </c>
      <c r="AD6" s="135"/>
    </row>
    <row r="7" spans="1:30" ht="13.5" hidden="1">
      <c r="A7" s="135" t="s">
        <v>91</v>
      </c>
      <c r="B7" s="135">
        <v>9.4</v>
      </c>
      <c r="C7" s="135">
        <v>0</v>
      </c>
      <c r="D7" s="135">
        <v>0</v>
      </c>
      <c r="E7" s="135">
        <v>0</v>
      </c>
      <c r="F7" s="135">
        <v>0</v>
      </c>
      <c r="G7" s="135">
        <v>0</v>
      </c>
      <c r="H7" s="135">
        <v>0</v>
      </c>
      <c r="I7" s="135">
        <v>0</v>
      </c>
      <c r="J7" s="135">
        <v>0</v>
      </c>
      <c r="K7" s="135">
        <v>0</v>
      </c>
      <c r="L7" s="135">
        <v>0</v>
      </c>
      <c r="M7" s="135">
        <v>0</v>
      </c>
      <c r="N7" s="135">
        <v>0</v>
      </c>
      <c r="O7" s="135">
        <v>0</v>
      </c>
      <c r="P7" s="135">
        <v>0</v>
      </c>
      <c r="Q7" s="135">
        <v>0</v>
      </c>
      <c r="R7" s="135">
        <v>0</v>
      </c>
      <c r="S7" s="135">
        <v>0</v>
      </c>
      <c r="T7" s="135">
        <v>4</v>
      </c>
      <c r="U7" s="135">
        <v>5.5</v>
      </c>
      <c r="V7" s="135">
        <v>2.5</v>
      </c>
      <c r="W7" s="135">
        <v>9.4</v>
      </c>
      <c r="X7" s="135">
        <v>9.4</v>
      </c>
      <c r="Y7" s="135">
        <v>9.4</v>
      </c>
      <c r="Z7" s="135"/>
      <c r="AA7" s="135"/>
      <c r="AB7" s="135"/>
      <c r="AC7" s="135">
        <f>8</f>
        <v>8</v>
      </c>
      <c r="AD7" s="135"/>
    </row>
    <row r="8" spans="1:30" ht="13.5" hidden="1">
      <c r="A8" s="135" t="s">
        <v>92</v>
      </c>
      <c r="B8" s="135">
        <v>11.55</v>
      </c>
      <c r="C8" s="135">
        <v>0</v>
      </c>
      <c r="D8" s="135">
        <v>0</v>
      </c>
      <c r="E8" s="135">
        <v>0</v>
      </c>
      <c r="F8" s="135">
        <v>0</v>
      </c>
      <c r="G8" s="135">
        <v>0</v>
      </c>
      <c r="H8" s="135">
        <v>0</v>
      </c>
      <c r="I8" s="135">
        <v>0</v>
      </c>
      <c r="J8" s="135">
        <v>0</v>
      </c>
      <c r="K8" s="135">
        <v>0</v>
      </c>
      <c r="L8" s="135">
        <v>0</v>
      </c>
      <c r="M8" s="135">
        <v>0</v>
      </c>
      <c r="N8" s="135">
        <v>0</v>
      </c>
      <c r="O8" s="135">
        <v>0</v>
      </c>
      <c r="P8" s="135">
        <v>0</v>
      </c>
      <c r="Q8" s="135">
        <v>0</v>
      </c>
      <c r="R8" s="135">
        <v>0</v>
      </c>
      <c r="S8" s="135">
        <v>0</v>
      </c>
      <c r="T8" s="135">
        <v>4</v>
      </c>
      <c r="U8" s="135">
        <v>5.5</v>
      </c>
      <c r="V8" s="135">
        <v>2.5</v>
      </c>
      <c r="W8" s="135">
        <v>11.55</v>
      </c>
      <c r="X8" s="135">
        <v>11.55</v>
      </c>
      <c r="Y8" s="135">
        <v>11.55</v>
      </c>
      <c r="Z8" s="135"/>
      <c r="AA8" s="135"/>
      <c r="AB8" s="135"/>
      <c r="AC8" s="135">
        <f>8</f>
        <v>8</v>
      </c>
      <c r="AD8" s="135"/>
    </row>
    <row r="9" spans="1:30" ht="13.5" hidden="1">
      <c r="A9" s="135" t="s">
        <v>93</v>
      </c>
      <c r="B9" s="135">
        <v>8.5</v>
      </c>
      <c r="C9" s="135">
        <v>0</v>
      </c>
      <c r="D9" s="135">
        <v>0</v>
      </c>
      <c r="E9" s="135">
        <v>0</v>
      </c>
      <c r="F9" s="135">
        <v>0</v>
      </c>
      <c r="G9" s="135">
        <v>0</v>
      </c>
      <c r="H9" s="135">
        <v>0</v>
      </c>
      <c r="I9" s="135">
        <v>0</v>
      </c>
      <c r="J9" s="135">
        <v>0</v>
      </c>
      <c r="K9" s="135">
        <v>0</v>
      </c>
      <c r="L9" s="135">
        <v>0</v>
      </c>
      <c r="M9" s="135">
        <v>0</v>
      </c>
      <c r="N9" s="135">
        <v>0</v>
      </c>
      <c r="O9" s="135">
        <v>0</v>
      </c>
      <c r="P9" s="135">
        <v>0</v>
      </c>
      <c r="Q9" s="135">
        <v>0</v>
      </c>
      <c r="R9" s="135">
        <v>0</v>
      </c>
      <c r="S9" s="135">
        <v>0</v>
      </c>
      <c r="T9" s="135">
        <v>4</v>
      </c>
      <c r="U9" s="135">
        <v>5.5</v>
      </c>
      <c r="V9" s="135">
        <v>2.5</v>
      </c>
      <c r="W9" s="135">
        <v>8.5</v>
      </c>
      <c r="X9" s="135">
        <v>8.5</v>
      </c>
      <c r="Y9" s="135">
        <v>8.5</v>
      </c>
      <c r="Z9" s="135"/>
      <c r="AA9" s="135"/>
      <c r="AB9" s="135"/>
      <c r="AC9" s="135">
        <f>8</f>
        <v>8</v>
      </c>
      <c r="AD9" s="135"/>
    </row>
    <row r="10" spans="1:30" ht="13.5" hidden="1">
      <c r="A10" s="135" t="s">
        <v>94</v>
      </c>
      <c r="B10" s="135">
        <v>6.2</v>
      </c>
      <c r="C10" s="135">
        <v>0</v>
      </c>
      <c r="D10" s="135">
        <v>0</v>
      </c>
      <c r="E10" s="135">
        <v>0</v>
      </c>
      <c r="F10" s="135">
        <v>0</v>
      </c>
      <c r="G10" s="135">
        <v>0</v>
      </c>
      <c r="H10" s="135">
        <v>0</v>
      </c>
      <c r="I10" s="135">
        <v>0</v>
      </c>
      <c r="J10" s="135">
        <v>0</v>
      </c>
      <c r="K10" s="135">
        <v>0</v>
      </c>
      <c r="L10" s="135">
        <v>0</v>
      </c>
      <c r="M10" s="135">
        <v>0</v>
      </c>
      <c r="N10" s="135">
        <v>0</v>
      </c>
      <c r="O10" s="135">
        <v>0</v>
      </c>
      <c r="P10" s="135">
        <v>0</v>
      </c>
      <c r="Q10" s="135">
        <v>0</v>
      </c>
      <c r="R10" s="135">
        <v>0</v>
      </c>
      <c r="S10" s="135">
        <v>0</v>
      </c>
      <c r="T10" s="135">
        <v>4</v>
      </c>
      <c r="U10" s="135">
        <v>5.5</v>
      </c>
      <c r="V10" s="135">
        <v>2.5</v>
      </c>
      <c r="W10" s="135">
        <v>6.2</v>
      </c>
      <c r="X10" s="135">
        <v>6.2</v>
      </c>
      <c r="Y10" s="135">
        <v>6.2</v>
      </c>
      <c r="Z10" s="135"/>
      <c r="AA10" s="135"/>
      <c r="AB10" s="135"/>
      <c r="AC10" s="135">
        <f>8</f>
        <v>8</v>
      </c>
      <c r="AD10" s="135"/>
    </row>
    <row r="11" spans="1:30" ht="13.5" hidden="1">
      <c r="A11" s="135" t="s">
        <v>95</v>
      </c>
      <c r="B11" s="135">
        <v>4.7</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4</v>
      </c>
      <c r="U11" s="135">
        <v>5.5</v>
      </c>
      <c r="V11" s="135">
        <v>2.5</v>
      </c>
      <c r="W11" s="135">
        <v>4.7</v>
      </c>
      <c r="X11" s="135">
        <v>4.7</v>
      </c>
      <c r="Y11" s="135">
        <v>4.7</v>
      </c>
      <c r="Z11" s="135"/>
      <c r="AA11" s="135"/>
      <c r="AB11" s="135"/>
      <c r="AC11" s="135">
        <f>8</f>
        <v>8</v>
      </c>
      <c r="AD11" s="135"/>
    </row>
    <row r="12" spans="1:30" ht="13.5" hidden="1">
      <c r="A12" s="135" t="s">
        <v>96</v>
      </c>
      <c r="B12" s="135">
        <v>2.2000000000000002</v>
      </c>
      <c r="C12" s="135">
        <v>0</v>
      </c>
      <c r="D12" s="135">
        <v>0</v>
      </c>
      <c r="E12" s="135">
        <v>0</v>
      </c>
      <c r="F12" s="135">
        <v>0</v>
      </c>
      <c r="G12" s="135">
        <v>0</v>
      </c>
      <c r="H12" s="135">
        <v>0</v>
      </c>
      <c r="I12" s="135">
        <v>0</v>
      </c>
      <c r="J12" s="135">
        <v>0</v>
      </c>
      <c r="K12" s="135">
        <v>0</v>
      </c>
      <c r="L12" s="135">
        <v>0</v>
      </c>
      <c r="M12" s="135">
        <v>0</v>
      </c>
      <c r="N12" s="135">
        <v>0</v>
      </c>
      <c r="O12" s="135">
        <v>0</v>
      </c>
      <c r="P12" s="135">
        <v>0</v>
      </c>
      <c r="Q12" s="135">
        <v>0</v>
      </c>
      <c r="R12" s="135">
        <v>0</v>
      </c>
      <c r="S12" s="135">
        <v>0</v>
      </c>
      <c r="T12" s="135">
        <v>4</v>
      </c>
      <c r="U12" s="135">
        <v>5.5</v>
      </c>
      <c r="V12" s="135">
        <v>2.5</v>
      </c>
      <c r="W12" s="135">
        <v>2.2000000000000002</v>
      </c>
      <c r="X12" s="135">
        <v>2.2000000000000002</v>
      </c>
      <c r="Y12" s="135">
        <v>2.2000000000000002</v>
      </c>
      <c r="Z12" s="135"/>
      <c r="AA12" s="135"/>
      <c r="AB12" s="135"/>
      <c r="AC12" s="135">
        <f>8</f>
        <v>8</v>
      </c>
      <c r="AD12" s="135"/>
    </row>
    <row r="13" spans="1:30" ht="13.5" hidden="1">
      <c r="A13" s="135" t="s">
        <v>97</v>
      </c>
      <c r="B13" s="135">
        <v>0.7</v>
      </c>
      <c r="C13" s="135">
        <v>0</v>
      </c>
      <c r="D13" s="135">
        <v>0</v>
      </c>
      <c r="E13" s="135">
        <v>0</v>
      </c>
      <c r="F13" s="135">
        <v>0</v>
      </c>
      <c r="G13" s="135">
        <v>0</v>
      </c>
      <c r="H13" s="135">
        <v>0</v>
      </c>
      <c r="I13" s="135">
        <v>0</v>
      </c>
      <c r="J13" s="135">
        <v>0</v>
      </c>
      <c r="K13" s="135">
        <v>0</v>
      </c>
      <c r="L13" s="135">
        <v>0</v>
      </c>
      <c r="M13" s="135">
        <v>0</v>
      </c>
      <c r="N13" s="135">
        <v>0</v>
      </c>
      <c r="O13" s="135">
        <v>0</v>
      </c>
      <c r="P13" s="135">
        <v>0</v>
      </c>
      <c r="Q13" s="135">
        <v>0</v>
      </c>
      <c r="R13" s="135">
        <v>0</v>
      </c>
      <c r="S13" s="135">
        <v>0</v>
      </c>
      <c r="T13" s="135">
        <v>4</v>
      </c>
      <c r="U13" s="135">
        <v>5.5</v>
      </c>
      <c r="V13" s="135">
        <v>2.5</v>
      </c>
      <c r="W13" s="135">
        <v>0.7</v>
      </c>
      <c r="X13" s="135">
        <v>0.7</v>
      </c>
      <c r="Y13" s="135">
        <v>0.7</v>
      </c>
      <c r="Z13" s="135"/>
      <c r="AA13" s="135"/>
      <c r="AB13" s="135"/>
      <c r="AC13" s="135">
        <f>8</f>
        <v>8</v>
      </c>
      <c r="AD13" s="135"/>
    </row>
    <row r="14" spans="1:30" ht="13.5" hidden="1">
      <c r="A14" s="135" t="s">
        <v>98</v>
      </c>
      <c r="B14" s="71">
        <v>2.5</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4</v>
      </c>
      <c r="U14" s="135">
        <v>5.5</v>
      </c>
      <c r="V14" s="135">
        <v>2.5</v>
      </c>
      <c r="W14" s="135">
        <v>2.5</v>
      </c>
      <c r="X14" s="135">
        <v>2.5</v>
      </c>
      <c r="Y14" s="135">
        <v>2.5</v>
      </c>
      <c r="Z14" s="135"/>
      <c r="AA14" s="135"/>
      <c r="AB14" s="135"/>
      <c r="AC14" s="135">
        <f>8</f>
        <v>8</v>
      </c>
      <c r="AD14" s="135"/>
    </row>
    <row r="15" spans="1:30" ht="13.5" hidden="1">
      <c r="A15" s="135" t="s">
        <v>99</v>
      </c>
      <c r="B15" s="71">
        <v>3.2</v>
      </c>
      <c r="C15" s="135">
        <v>0</v>
      </c>
      <c r="D15" s="135">
        <v>0</v>
      </c>
      <c r="E15" s="135">
        <v>0</v>
      </c>
      <c r="F15" s="135">
        <v>0</v>
      </c>
      <c r="G15" s="135">
        <v>0</v>
      </c>
      <c r="H15" s="135">
        <v>0</v>
      </c>
      <c r="I15" s="135">
        <v>0</v>
      </c>
      <c r="J15" s="135">
        <v>0</v>
      </c>
      <c r="K15" s="135">
        <v>0</v>
      </c>
      <c r="L15" s="135">
        <v>0</v>
      </c>
      <c r="M15" s="135">
        <v>0</v>
      </c>
      <c r="N15" s="135">
        <v>0</v>
      </c>
      <c r="O15" s="135">
        <v>0</v>
      </c>
      <c r="P15" s="135">
        <v>0</v>
      </c>
      <c r="Q15" s="135">
        <v>0</v>
      </c>
      <c r="R15" s="135">
        <v>0</v>
      </c>
      <c r="S15" s="135">
        <v>0</v>
      </c>
      <c r="T15" s="135">
        <v>4</v>
      </c>
      <c r="U15" s="135">
        <v>5.5</v>
      </c>
      <c r="V15" s="135">
        <v>2.5</v>
      </c>
      <c r="W15" s="135">
        <v>3.2</v>
      </c>
      <c r="X15" s="135">
        <v>3.2</v>
      </c>
      <c r="Y15" s="135">
        <v>3.2</v>
      </c>
      <c r="Z15" s="135"/>
      <c r="AA15" s="135"/>
      <c r="AB15" s="135"/>
      <c r="AC15" s="135">
        <f>8</f>
        <v>8</v>
      </c>
      <c r="AD15" s="135"/>
    </row>
    <row r="16" spans="1:30" ht="13.5" hidden="1">
      <c r="A16" s="135" t="s">
        <v>100</v>
      </c>
      <c r="B16" s="71">
        <v>3.4</v>
      </c>
      <c r="C16" s="135">
        <v>0</v>
      </c>
      <c r="D16" s="135">
        <v>0</v>
      </c>
      <c r="E16" s="135">
        <v>0</v>
      </c>
      <c r="F16" s="135">
        <v>0</v>
      </c>
      <c r="G16" s="135">
        <v>0</v>
      </c>
      <c r="H16" s="135">
        <v>0</v>
      </c>
      <c r="I16" s="135">
        <v>0</v>
      </c>
      <c r="J16" s="135">
        <v>0</v>
      </c>
      <c r="K16" s="135">
        <v>0</v>
      </c>
      <c r="L16" s="135">
        <v>0</v>
      </c>
      <c r="M16" s="135">
        <v>0</v>
      </c>
      <c r="N16" s="135">
        <v>0</v>
      </c>
      <c r="O16" s="135">
        <v>0</v>
      </c>
      <c r="P16" s="135">
        <v>0</v>
      </c>
      <c r="Q16" s="135">
        <v>0</v>
      </c>
      <c r="R16" s="135">
        <v>0</v>
      </c>
      <c r="S16" s="135">
        <v>0</v>
      </c>
      <c r="T16" s="135">
        <v>4</v>
      </c>
      <c r="U16" s="135">
        <v>5.5</v>
      </c>
      <c r="V16" s="135">
        <v>2.5</v>
      </c>
      <c r="W16" s="135">
        <v>3.4</v>
      </c>
      <c r="X16" s="135">
        <v>3.4</v>
      </c>
      <c r="Y16" s="135">
        <v>3.4</v>
      </c>
      <c r="Z16" s="135"/>
      <c r="AA16" s="135"/>
      <c r="AB16" s="135"/>
      <c r="AC16" s="135">
        <f>8</f>
        <v>8</v>
      </c>
      <c r="AD16" s="135"/>
    </row>
    <row r="17" spans="1:1000 1025:2025 2050:3050 3075:4075 4100:5100 5125:6125 6150:7150 7175:8175 8200:9200 9225:10225 10250:11250 11275:12275 12300:13300 13325:14325 14350:15350 15375:16375" ht="13.5" hidden="1">
      <c r="A17" s="135" t="s">
        <v>101</v>
      </c>
      <c r="B17" s="71">
        <v>6.5</v>
      </c>
      <c r="C17" s="135">
        <v>0</v>
      </c>
      <c r="D17" s="135">
        <v>0</v>
      </c>
      <c r="E17" s="135">
        <v>0</v>
      </c>
      <c r="F17" s="135">
        <v>0</v>
      </c>
      <c r="G17" s="135">
        <v>0</v>
      </c>
      <c r="H17" s="135">
        <v>0</v>
      </c>
      <c r="I17" s="135">
        <v>0</v>
      </c>
      <c r="J17" s="135">
        <v>0</v>
      </c>
      <c r="K17" s="135">
        <v>0</v>
      </c>
      <c r="L17" s="135">
        <v>0</v>
      </c>
      <c r="M17" s="135">
        <v>0</v>
      </c>
      <c r="N17" s="135">
        <v>0</v>
      </c>
      <c r="O17" s="135">
        <v>0</v>
      </c>
      <c r="P17" s="135">
        <v>0</v>
      </c>
      <c r="Q17" s="135">
        <v>0</v>
      </c>
      <c r="R17" s="135">
        <v>0</v>
      </c>
      <c r="S17" s="135">
        <v>0</v>
      </c>
      <c r="T17" s="135">
        <v>4</v>
      </c>
      <c r="U17" s="135">
        <v>5.5</v>
      </c>
      <c r="V17" s="135">
        <v>2.5</v>
      </c>
      <c r="W17" s="135">
        <v>6.5</v>
      </c>
      <c r="X17" s="135">
        <v>6.5</v>
      </c>
      <c r="Y17" s="135">
        <v>6.5</v>
      </c>
      <c r="Z17" s="135"/>
      <c r="AA17" s="135"/>
      <c r="AB17" s="135"/>
      <c r="AC17" s="135">
        <f>8</f>
        <v>8</v>
      </c>
      <c r="AD17" s="135"/>
      <c r="AX17" s="42"/>
      <c r="BW17" s="42"/>
      <c r="CV17" s="42"/>
      <c r="DU17" s="42"/>
      <c r="ET17" s="42"/>
      <c r="FS17" s="42"/>
      <c r="GR17" s="42"/>
      <c r="HQ17" s="42"/>
      <c r="IP17" s="42"/>
      <c r="JO17" s="42"/>
      <c r="KN17" s="42"/>
      <c r="LM17" s="42"/>
      <c r="ML17" s="42"/>
      <c r="NK17" s="42"/>
      <c r="OJ17" s="42"/>
      <c r="PI17" s="42"/>
      <c r="QH17" s="42"/>
      <c r="RG17" s="42"/>
      <c r="SF17" s="42"/>
      <c r="TE17" s="42"/>
      <c r="UD17" s="42"/>
      <c r="VC17" s="42"/>
      <c r="WB17" s="42"/>
      <c r="XA17" s="42"/>
      <c r="XZ17" s="42"/>
      <c r="YY17" s="42"/>
      <c r="ZX17" s="42"/>
      <c r="AAW17" s="42"/>
      <c r="ABV17" s="42"/>
      <c r="ACU17" s="42"/>
      <c r="ADT17" s="42"/>
      <c r="AES17" s="42"/>
      <c r="AFR17" s="42"/>
      <c r="AGQ17" s="42"/>
      <c r="AHP17" s="42"/>
      <c r="AIO17" s="42"/>
      <c r="AJN17" s="42"/>
      <c r="AKM17" s="42"/>
      <c r="ALL17" s="42"/>
      <c r="AMK17" s="42"/>
      <c r="ANJ17" s="42"/>
      <c r="AOI17" s="42"/>
      <c r="APH17" s="42"/>
      <c r="AQG17" s="42"/>
      <c r="ARF17" s="42"/>
      <c r="ASE17" s="42"/>
      <c r="ATD17" s="42"/>
      <c r="AUC17" s="42"/>
      <c r="AVB17" s="42"/>
      <c r="AWA17" s="42"/>
      <c r="AWZ17" s="42"/>
      <c r="AXY17" s="42"/>
      <c r="AYX17" s="42"/>
      <c r="AZW17" s="42"/>
      <c r="BAV17" s="42"/>
      <c r="BBU17" s="42"/>
      <c r="BCT17" s="42"/>
      <c r="BDS17" s="42"/>
      <c r="BER17" s="42"/>
      <c r="BFQ17" s="42"/>
      <c r="BGP17" s="42"/>
      <c r="BHO17" s="42"/>
      <c r="BIN17" s="42"/>
      <c r="BJM17" s="42"/>
      <c r="BKL17" s="42"/>
      <c r="BLK17" s="42"/>
      <c r="BMJ17" s="42"/>
      <c r="BNI17" s="42"/>
      <c r="BOH17" s="42"/>
      <c r="BPG17" s="42"/>
      <c r="BQF17" s="42"/>
      <c r="BRE17" s="42"/>
      <c r="BSD17" s="42"/>
      <c r="BTC17" s="42"/>
      <c r="BUB17" s="42"/>
      <c r="BVA17" s="42"/>
      <c r="BVZ17" s="42"/>
      <c r="BWY17" s="42"/>
      <c r="BXX17" s="42"/>
      <c r="BYW17" s="42"/>
      <c r="BZV17" s="42"/>
      <c r="CAU17" s="42"/>
      <c r="CBT17" s="42"/>
      <c r="CCS17" s="42"/>
      <c r="CDR17" s="42"/>
      <c r="CEQ17" s="42"/>
      <c r="CFP17" s="42"/>
      <c r="CGO17" s="42"/>
      <c r="CHN17" s="42"/>
      <c r="CIM17" s="42"/>
      <c r="CJL17" s="42"/>
      <c r="CKK17" s="42"/>
      <c r="CLJ17" s="42"/>
      <c r="CMI17" s="42"/>
      <c r="CNH17" s="42"/>
      <c r="COG17" s="42"/>
      <c r="CPF17" s="42"/>
      <c r="CQE17" s="42"/>
      <c r="CRD17" s="42"/>
      <c r="CSC17" s="42"/>
      <c r="CTB17" s="42"/>
      <c r="CUA17" s="42"/>
      <c r="CUZ17" s="42"/>
      <c r="CVY17" s="42"/>
      <c r="CWX17" s="42"/>
      <c r="CXW17" s="42"/>
      <c r="CYV17" s="42"/>
      <c r="CZU17" s="42"/>
      <c r="DAT17" s="42"/>
      <c r="DBS17" s="42"/>
      <c r="DCR17" s="42"/>
      <c r="DDQ17" s="42"/>
      <c r="DEP17" s="42"/>
      <c r="DFO17" s="42"/>
      <c r="DGN17" s="42"/>
      <c r="DHM17" s="42"/>
      <c r="DIL17" s="42"/>
      <c r="DJK17" s="42"/>
      <c r="DKJ17" s="42"/>
      <c r="DLI17" s="42"/>
      <c r="DMH17" s="42"/>
      <c r="DNG17" s="42"/>
      <c r="DOF17" s="42"/>
      <c r="DPE17" s="42"/>
      <c r="DQD17" s="42"/>
      <c r="DRC17" s="42"/>
      <c r="DSB17" s="42"/>
      <c r="DTA17" s="42"/>
      <c r="DTZ17" s="42"/>
      <c r="DUY17" s="42"/>
      <c r="DVX17" s="42"/>
      <c r="DWW17" s="42"/>
      <c r="DXV17" s="42"/>
      <c r="DYU17" s="42"/>
      <c r="DZT17" s="42"/>
      <c r="EAS17" s="42"/>
      <c r="EBR17" s="42"/>
      <c r="ECQ17" s="42"/>
      <c r="EDP17" s="42"/>
      <c r="EEO17" s="42"/>
      <c r="EFN17" s="42"/>
      <c r="EGM17" s="42"/>
      <c r="EHL17" s="42"/>
      <c r="EIK17" s="42"/>
      <c r="EJJ17" s="42"/>
      <c r="EKI17" s="42"/>
      <c r="ELH17" s="42"/>
      <c r="EMG17" s="42"/>
      <c r="ENF17" s="42"/>
      <c r="EOE17" s="42"/>
      <c r="EPD17" s="42"/>
      <c r="EQC17" s="42"/>
      <c r="ERB17" s="42"/>
      <c r="ESA17" s="42"/>
      <c r="ESZ17" s="42"/>
      <c r="ETY17" s="42"/>
      <c r="EUX17" s="42"/>
      <c r="EVW17" s="42"/>
      <c r="EWV17" s="42"/>
      <c r="EXU17" s="42"/>
      <c r="EYT17" s="42"/>
      <c r="EZS17" s="42"/>
      <c r="FAR17" s="42"/>
      <c r="FBQ17" s="42"/>
      <c r="FCP17" s="42"/>
      <c r="FDO17" s="42"/>
      <c r="FEN17" s="42"/>
      <c r="FFM17" s="42"/>
      <c r="FGL17" s="42"/>
      <c r="FHK17" s="42"/>
      <c r="FIJ17" s="42"/>
      <c r="FJI17" s="42"/>
      <c r="FKH17" s="42"/>
      <c r="FLG17" s="42"/>
      <c r="FMF17" s="42"/>
      <c r="FNE17" s="42"/>
      <c r="FOD17" s="42"/>
      <c r="FPC17" s="42"/>
      <c r="FQB17" s="42"/>
      <c r="FRA17" s="42"/>
      <c r="FRZ17" s="42"/>
      <c r="FSY17" s="42"/>
      <c r="FTX17" s="42"/>
      <c r="FUW17" s="42"/>
      <c r="FVV17" s="42"/>
      <c r="FWU17" s="42"/>
      <c r="FXT17" s="42"/>
      <c r="FYS17" s="42"/>
      <c r="FZR17" s="42"/>
      <c r="GAQ17" s="42"/>
      <c r="GBP17" s="42"/>
      <c r="GCO17" s="42"/>
      <c r="GDN17" s="42"/>
      <c r="GEM17" s="42"/>
      <c r="GFL17" s="42"/>
      <c r="GGK17" s="42"/>
      <c r="GHJ17" s="42"/>
      <c r="GII17" s="42"/>
      <c r="GJH17" s="42"/>
      <c r="GKG17" s="42"/>
      <c r="GLF17" s="42"/>
      <c r="GME17" s="42"/>
      <c r="GND17" s="42"/>
      <c r="GOC17" s="42"/>
      <c r="GPB17" s="42"/>
      <c r="GQA17" s="42"/>
      <c r="GQZ17" s="42"/>
      <c r="GRY17" s="42"/>
      <c r="GSX17" s="42"/>
      <c r="GTW17" s="42"/>
      <c r="GUV17" s="42"/>
      <c r="GVU17" s="42"/>
      <c r="GWT17" s="42"/>
      <c r="GXS17" s="42"/>
      <c r="GYR17" s="42"/>
      <c r="GZQ17" s="42"/>
      <c r="HAP17" s="42"/>
      <c r="HBO17" s="42"/>
      <c r="HCN17" s="42"/>
      <c r="HDM17" s="42"/>
      <c r="HEL17" s="42"/>
      <c r="HFK17" s="42"/>
      <c r="HGJ17" s="42"/>
      <c r="HHI17" s="42"/>
      <c r="HIH17" s="42"/>
      <c r="HJG17" s="42"/>
      <c r="HKF17" s="42"/>
      <c r="HLE17" s="42"/>
      <c r="HMD17" s="42"/>
      <c r="HNC17" s="42"/>
      <c r="HOB17" s="42"/>
      <c r="HPA17" s="42"/>
      <c r="HPZ17" s="42"/>
      <c r="HQY17" s="42"/>
      <c r="HRX17" s="42"/>
      <c r="HSW17" s="42"/>
      <c r="HTV17" s="42"/>
      <c r="HUU17" s="42"/>
      <c r="HVT17" s="42"/>
      <c r="HWS17" s="42"/>
      <c r="HXR17" s="42"/>
      <c r="HYQ17" s="42"/>
      <c r="HZP17" s="42"/>
      <c r="IAO17" s="42"/>
      <c r="IBN17" s="42"/>
      <c r="ICM17" s="42"/>
      <c r="IDL17" s="42"/>
      <c r="IEK17" s="42"/>
      <c r="IFJ17" s="42"/>
      <c r="IGI17" s="42"/>
      <c r="IHH17" s="42"/>
      <c r="IIG17" s="42"/>
      <c r="IJF17" s="42"/>
      <c r="IKE17" s="42"/>
      <c r="ILD17" s="42"/>
      <c r="IMC17" s="42"/>
      <c r="INB17" s="42"/>
      <c r="IOA17" s="42"/>
      <c r="IOZ17" s="42"/>
      <c r="IPY17" s="42"/>
      <c r="IQX17" s="42"/>
      <c r="IRW17" s="42"/>
      <c r="ISV17" s="42"/>
      <c r="ITU17" s="42"/>
      <c r="IUT17" s="42"/>
      <c r="IVS17" s="42"/>
      <c r="IWR17" s="42"/>
      <c r="IXQ17" s="42"/>
      <c r="IYP17" s="42"/>
      <c r="IZO17" s="42"/>
      <c r="JAN17" s="42"/>
      <c r="JBM17" s="42"/>
      <c r="JCL17" s="42"/>
      <c r="JDK17" s="42"/>
      <c r="JEJ17" s="42"/>
      <c r="JFI17" s="42"/>
      <c r="JGH17" s="42"/>
      <c r="JHG17" s="42"/>
      <c r="JIF17" s="42"/>
      <c r="JJE17" s="42"/>
      <c r="JKD17" s="42"/>
      <c r="JLC17" s="42"/>
      <c r="JMB17" s="42"/>
      <c r="JNA17" s="42"/>
      <c r="JNZ17" s="42"/>
      <c r="JOY17" s="42"/>
      <c r="JPX17" s="42"/>
      <c r="JQW17" s="42"/>
      <c r="JRV17" s="42"/>
      <c r="JSU17" s="42"/>
      <c r="JTT17" s="42"/>
      <c r="JUS17" s="42"/>
      <c r="JVR17" s="42"/>
      <c r="JWQ17" s="42"/>
      <c r="JXP17" s="42"/>
      <c r="JYO17" s="42"/>
      <c r="JZN17" s="42"/>
      <c r="KAM17" s="42"/>
      <c r="KBL17" s="42"/>
      <c r="KCK17" s="42"/>
      <c r="KDJ17" s="42"/>
      <c r="KEI17" s="42"/>
      <c r="KFH17" s="42"/>
      <c r="KGG17" s="42"/>
      <c r="KHF17" s="42"/>
      <c r="KIE17" s="42"/>
      <c r="KJD17" s="42"/>
      <c r="KKC17" s="42"/>
      <c r="KLB17" s="42"/>
      <c r="KMA17" s="42"/>
      <c r="KMZ17" s="42"/>
      <c r="KNY17" s="42"/>
      <c r="KOX17" s="42"/>
      <c r="KPW17" s="42"/>
      <c r="KQV17" s="42"/>
      <c r="KRU17" s="42"/>
      <c r="KST17" s="42"/>
      <c r="KTS17" s="42"/>
      <c r="KUR17" s="42"/>
      <c r="KVQ17" s="42"/>
      <c r="KWP17" s="42"/>
      <c r="KXO17" s="42"/>
      <c r="KYN17" s="42"/>
      <c r="KZM17" s="42"/>
      <c r="LAL17" s="42"/>
      <c r="LBK17" s="42"/>
      <c r="LCJ17" s="42"/>
      <c r="LDI17" s="42"/>
      <c r="LEH17" s="42"/>
      <c r="LFG17" s="42"/>
      <c r="LGF17" s="42"/>
      <c r="LHE17" s="42"/>
      <c r="LID17" s="42"/>
      <c r="LJC17" s="42"/>
      <c r="LKB17" s="42"/>
      <c r="LLA17" s="42"/>
      <c r="LLZ17" s="42"/>
      <c r="LMY17" s="42"/>
      <c r="LNX17" s="42"/>
      <c r="LOW17" s="42"/>
      <c r="LPV17" s="42"/>
      <c r="LQU17" s="42"/>
      <c r="LRT17" s="42"/>
      <c r="LSS17" s="42"/>
      <c r="LTR17" s="42"/>
      <c r="LUQ17" s="42"/>
      <c r="LVP17" s="42"/>
      <c r="LWO17" s="42"/>
      <c r="LXN17" s="42"/>
      <c r="LYM17" s="42"/>
      <c r="LZL17" s="42"/>
      <c r="MAK17" s="42"/>
      <c r="MBJ17" s="42"/>
      <c r="MCI17" s="42"/>
      <c r="MDH17" s="42"/>
      <c r="MEG17" s="42"/>
      <c r="MFF17" s="42"/>
      <c r="MGE17" s="42"/>
      <c r="MHD17" s="42"/>
      <c r="MIC17" s="42"/>
      <c r="MJB17" s="42"/>
      <c r="MKA17" s="42"/>
      <c r="MKZ17" s="42"/>
      <c r="MLY17" s="42"/>
      <c r="MMX17" s="42"/>
      <c r="MNW17" s="42"/>
      <c r="MOV17" s="42"/>
      <c r="MPU17" s="42"/>
      <c r="MQT17" s="42"/>
      <c r="MRS17" s="42"/>
      <c r="MSR17" s="42"/>
      <c r="MTQ17" s="42"/>
      <c r="MUP17" s="42"/>
      <c r="MVO17" s="42"/>
      <c r="MWN17" s="42"/>
      <c r="MXM17" s="42"/>
      <c r="MYL17" s="42"/>
      <c r="MZK17" s="42"/>
      <c r="NAJ17" s="42"/>
      <c r="NBI17" s="42"/>
      <c r="NCH17" s="42"/>
      <c r="NDG17" s="42"/>
      <c r="NEF17" s="42"/>
      <c r="NFE17" s="42"/>
      <c r="NGD17" s="42"/>
      <c r="NHC17" s="42"/>
      <c r="NIB17" s="42"/>
      <c r="NJA17" s="42"/>
      <c r="NJZ17" s="42"/>
      <c r="NKY17" s="42"/>
      <c r="NLX17" s="42"/>
      <c r="NMW17" s="42"/>
      <c r="NNV17" s="42"/>
      <c r="NOU17" s="42"/>
      <c r="NPT17" s="42"/>
      <c r="NQS17" s="42"/>
      <c r="NRR17" s="42"/>
      <c r="NSQ17" s="42"/>
      <c r="NTP17" s="42"/>
      <c r="NUO17" s="42"/>
      <c r="NVN17" s="42"/>
      <c r="NWM17" s="42"/>
      <c r="NXL17" s="42"/>
      <c r="NYK17" s="42"/>
      <c r="NZJ17" s="42"/>
      <c r="OAI17" s="42"/>
      <c r="OBH17" s="42"/>
      <c r="OCG17" s="42"/>
      <c r="ODF17" s="42"/>
      <c r="OEE17" s="42"/>
      <c r="OFD17" s="42"/>
      <c r="OGC17" s="42"/>
      <c r="OHB17" s="42"/>
      <c r="OIA17" s="42"/>
      <c r="OIZ17" s="42"/>
      <c r="OJY17" s="42"/>
      <c r="OKX17" s="42"/>
      <c r="OLW17" s="42"/>
      <c r="OMV17" s="42"/>
      <c r="ONU17" s="42"/>
      <c r="OOT17" s="42"/>
      <c r="OPS17" s="42"/>
      <c r="OQR17" s="42"/>
      <c r="ORQ17" s="42"/>
      <c r="OSP17" s="42"/>
      <c r="OTO17" s="42"/>
      <c r="OUN17" s="42"/>
      <c r="OVM17" s="42"/>
      <c r="OWL17" s="42"/>
      <c r="OXK17" s="42"/>
      <c r="OYJ17" s="42"/>
      <c r="OZI17" s="42"/>
      <c r="PAH17" s="42"/>
      <c r="PBG17" s="42"/>
      <c r="PCF17" s="42"/>
      <c r="PDE17" s="42"/>
      <c r="PED17" s="42"/>
      <c r="PFC17" s="42"/>
      <c r="PGB17" s="42"/>
      <c r="PHA17" s="42"/>
      <c r="PHZ17" s="42"/>
      <c r="PIY17" s="42"/>
      <c r="PJX17" s="42"/>
      <c r="PKW17" s="42"/>
      <c r="PLV17" s="42"/>
      <c r="PMU17" s="42"/>
      <c r="PNT17" s="42"/>
      <c r="POS17" s="42"/>
      <c r="PPR17" s="42"/>
      <c r="PQQ17" s="42"/>
      <c r="PRP17" s="42"/>
      <c r="PSO17" s="42"/>
      <c r="PTN17" s="42"/>
      <c r="PUM17" s="42"/>
      <c r="PVL17" s="42"/>
      <c r="PWK17" s="42"/>
      <c r="PXJ17" s="42"/>
      <c r="PYI17" s="42"/>
      <c r="PZH17" s="42"/>
      <c r="QAG17" s="42"/>
      <c r="QBF17" s="42"/>
      <c r="QCE17" s="42"/>
      <c r="QDD17" s="42"/>
      <c r="QEC17" s="42"/>
      <c r="QFB17" s="42"/>
      <c r="QGA17" s="42"/>
      <c r="QGZ17" s="42"/>
      <c r="QHY17" s="42"/>
      <c r="QIX17" s="42"/>
      <c r="QJW17" s="42"/>
      <c r="QKV17" s="42"/>
      <c r="QLU17" s="42"/>
      <c r="QMT17" s="42"/>
      <c r="QNS17" s="42"/>
      <c r="QOR17" s="42"/>
      <c r="QPQ17" s="42"/>
      <c r="QQP17" s="42"/>
      <c r="QRO17" s="42"/>
      <c r="QSN17" s="42"/>
      <c r="QTM17" s="42"/>
      <c r="QUL17" s="42"/>
      <c r="QVK17" s="42"/>
      <c r="QWJ17" s="42"/>
      <c r="QXI17" s="42"/>
      <c r="QYH17" s="42"/>
      <c r="QZG17" s="42"/>
      <c r="RAF17" s="42"/>
      <c r="RBE17" s="42"/>
      <c r="RCD17" s="42"/>
      <c r="RDC17" s="42"/>
      <c r="REB17" s="42"/>
      <c r="RFA17" s="42"/>
      <c r="RFZ17" s="42"/>
      <c r="RGY17" s="42"/>
      <c r="RHX17" s="42"/>
      <c r="RIW17" s="42"/>
      <c r="RJV17" s="42"/>
      <c r="RKU17" s="42"/>
      <c r="RLT17" s="42"/>
      <c r="RMS17" s="42"/>
      <c r="RNR17" s="42"/>
      <c r="ROQ17" s="42"/>
      <c r="RPP17" s="42"/>
      <c r="RQO17" s="42"/>
      <c r="RRN17" s="42"/>
      <c r="RSM17" s="42"/>
      <c r="RTL17" s="42"/>
      <c r="RUK17" s="42"/>
      <c r="RVJ17" s="42"/>
      <c r="RWI17" s="42"/>
      <c r="RXH17" s="42"/>
      <c r="RYG17" s="42"/>
      <c r="RZF17" s="42"/>
      <c r="SAE17" s="42"/>
      <c r="SBD17" s="42"/>
      <c r="SCC17" s="42"/>
      <c r="SDB17" s="42"/>
      <c r="SEA17" s="42"/>
      <c r="SEZ17" s="42"/>
      <c r="SFY17" s="42"/>
      <c r="SGX17" s="42"/>
      <c r="SHW17" s="42"/>
      <c r="SIV17" s="42"/>
      <c r="SJU17" s="42"/>
      <c r="SKT17" s="42"/>
      <c r="SLS17" s="42"/>
      <c r="SMR17" s="42"/>
      <c r="SNQ17" s="42"/>
      <c r="SOP17" s="42"/>
      <c r="SPO17" s="42"/>
      <c r="SQN17" s="42"/>
      <c r="SRM17" s="42"/>
      <c r="SSL17" s="42"/>
      <c r="STK17" s="42"/>
      <c r="SUJ17" s="42"/>
      <c r="SVI17" s="42"/>
      <c r="SWH17" s="42"/>
      <c r="SXG17" s="42"/>
      <c r="SYF17" s="42"/>
      <c r="SZE17" s="42"/>
      <c r="TAD17" s="42"/>
      <c r="TBC17" s="42"/>
      <c r="TCB17" s="42"/>
      <c r="TDA17" s="42"/>
      <c r="TDZ17" s="42"/>
      <c r="TEY17" s="42"/>
      <c r="TFX17" s="42"/>
      <c r="TGW17" s="42"/>
      <c r="THV17" s="42"/>
      <c r="TIU17" s="42"/>
      <c r="TJT17" s="42"/>
      <c r="TKS17" s="42"/>
      <c r="TLR17" s="42"/>
      <c r="TMQ17" s="42"/>
      <c r="TNP17" s="42"/>
      <c r="TOO17" s="42"/>
      <c r="TPN17" s="42"/>
      <c r="TQM17" s="42"/>
      <c r="TRL17" s="42"/>
      <c r="TSK17" s="42"/>
      <c r="TTJ17" s="42"/>
      <c r="TUI17" s="42"/>
      <c r="TVH17" s="42"/>
      <c r="TWG17" s="42"/>
      <c r="TXF17" s="42"/>
      <c r="TYE17" s="42"/>
      <c r="TZD17" s="42"/>
      <c r="UAC17" s="42"/>
      <c r="UBB17" s="42"/>
      <c r="UCA17" s="42"/>
      <c r="UCZ17" s="42"/>
      <c r="UDY17" s="42"/>
      <c r="UEX17" s="42"/>
      <c r="UFW17" s="42"/>
      <c r="UGV17" s="42"/>
      <c r="UHU17" s="42"/>
      <c r="UIT17" s="42"/>
      <c r="UJS17" s="42"/>
      <c r="UKR17" s="42"/>
      <c r="ULQ17" s="42"/>
      <c r="UMP17" s="42"/>
      <c r="UNO17" s="42"/>
      <c r="UON17" s="42"/>
      <c r="UPM17" s="42"/>
      <c r="UQL17" s="42"/>
      <c r="URK17" s="42"/>
      <c r="USJ17" s="42"/>
      <c r="UTI17" s="42"/>
      <c r="UUH17" s="42"/>
      <c r="UVG17" s="42"/>
      <c r="UWF17" s="42"/>
      <c r="UXE17" s="42"/>
      <c r="UYD17" s="42"/>
      <c r="UZC17" s="42"/>
      <c r="VAB17" s="42"/>
      <c r="VBA17" s="42"/>
      <c r="VBZ17" s="42"/>
      <c r="VCY17" s="42"/>
      <c r="VDX17" s="42"/>
      <c r="VEW17" s="42"/>
      <c r="VFV17" s="42"/>
      <c r="VGU17" s="42"/>
      <c r="VHT17" s="42"/>
      <c r="VIS17" s="42"/>
      <c r="VJR17" s="42"/>
      <c r="VKQ17" s="42"/>
      <c r="VLP17" s="42"/>
      <c r="VMO17" s="42"/>
      <c r="VNN17" s="42"/>
      <c r="VOM17" s="42"/>
      <c r="VPL17" s="42"/>
      <c r="VQK17" s="42"/>
      <c r="VRJ17" s="42"/>
      <c r="VSI17" s="42"/>
      <c r="VTH17" s="42"/>
      <c r="VUG17" s="42"/>
      <c r="VVF17" s="42"/>
      <c r="VWE17" s="42"/>
      <c r="VXD17" s="42"/>
      <c r="VYC17" s="42"/>
      <c r="VZB17" s="42"/>
      <c r="WAA17" s="42"/>
      <c r="WAZ17" s="42"/>
      <c r="WBY17" s="42"/>
      <c r="WCX17" s="42"/>
      <c r="WDW17" s="42"/>
      <c r="WEV17" s="42"/>
      <c r="WFU17" s="42"/>
      <c r="WGT17" s="42"/>
      <c r="WHS17" s="42"/>
      <c r="WIR17" s="42"/>
      <c r="WJQ17" s="42"/>
      <c r="WKP17" s="42"/>
      <c r="WLO17" s="42"/>
      <c r="WMN17" s="42"/>
      <c r="WNM17" s="42"/>
      <c r="WOL17" s="42"/>
      <c r="WPK17" s="42"/>
      <c r="WQJ17" s="42"/>
      <c r="WRI17" s="42"/>
      <c r="WSH17" s="42"/>
      <c r="WTG17" s="42"/>
      <c r="WUF17" s="42"/>
      <c r="WVE17" s="42"/>
      <c r="WWD17" s="42"/>
      <c r="WXC17" s="42"/>
      <c r="WYB17" s="42"/>
      <c r="WZA17" s="42"/>
      <c r="WZZ17" s="42"/>
      <c r="XAY17" s="42"/>
      <c r="XBX17" s="42"/>
      <c r="XCW17" s="42"/>
      <c r="XDV17" s="42"/>
      <c r="XEU17" s="42"/>
    </row>
    <row r="18" spans="1:1000 1025:2025 2050:3050 3075:4075 4100:5100 5125:6125 6150:7150 7175:8175 8200:9200 9225:10225 10250:11250 11275:12275 12300:13300 13325:14325 14350:15350 15375:16375" ht="13.5" hidden="1">
      <c r="A18" s="135" t="s">
        <v>102</v>
      </c>
      <c r="B18" s="71">
        <v>8.1999999999999993</v>
      </c>
      <c r="C18" s="135">
        <v>0</v>
      </c>
      <c r="D18" s="135">
        <v>0</v>
      </c>
      <c r="E18" s="135">
        <v>0</v>
      </c>
      <c r="F18" s="135">
        <v>0</v>
      </c>
      <c r="G18" s="135">
        <v>0</v>
      </c>
      <c r="H18" s="135">
        <v>0</v>
      </c>
      <c r="I18" s="135">
        <v>0</v>
      </c>
      <c r="J18" s="135">
        <v>0</v>
      </c>
      <c r="K18" s="135">
        <v>0</v>
      </c>
      <c r="L18" s="135">
        <v>0</v>
      </c>
      <c r="M18" s="135">
        <v>0</v>
      </c>
      <c r="N18" s="135">
        <v>0</v>
      </c>
      <c r="O18" s="135">
        <v>0</v>
      </c>
      <c r="P18" s="135">
        <v>0</v>
      </c>
      <c r="Q18" s="135">
        <v>0</v>
      </c>
      <c r="R18" s="135">
        <v>0</v>
      </c>
      <c r="S18" s="135">
        <v>0</v>
      </c>
      <c r="T18" s="135">
        <v>4</v>
      </c>
      <c r="U18" s="135">
        <v>5.5</v>
      </c>
      <c r="V18" s="135">
        <v>2.5</v>
      </c>
      <c r="W18" s="135">
        <v>8.1999999999999993</v>
      </c>
      <c r="X18" s="135">
        <v>8.1999999999999993</v>
      </c>
      <c r="Y18" s="135">
        <v>8.1999999999999993</v>
      </c>
      <c r="Z18" s="135"/>
      <c r="AA18" s="135"/>
      <c r="AB18" s="135"/>
      <c r="AC18" s="135">
        <f>8</f>
        <v>8</v>
      </c>
      <c r="AD18" s="135"/>
      <c r="AX18" s="42"/>
      <c r="BW18" s="42"/>
      <c r="CV18" s="42"/>
      <c r="DU18" s="42"/>
      <c r="ET18" s="42"/>
      <c r="FS18" s="42"/>
      <c r="GR18" s="42"/>
      <c r="HQ18" s="42"/>
      <c r="IP18" s="42"/>
      <c r="JO18" s="42"/>
      <c r="KN18" s="42"/>
      <c r="LM18" s="42"/>
      <c r="ML18" s="42"/>
      <c r="NK18" s="42"/>
      <c r="OJ18" s="42"/>
      <c r="PI18" s="42"/>
      <c r="QH18" s="42"/>
      <c r="RG18" s="42"/>
      <c r="SF18" s="42"/>
      <c r="TE18" s="42"/>
      <c r="UD18" s="42"/>
      <c r="VC18" s="42"/>
      <c r="WB18" s="42"/>
      <c r="XA18" s="42"/>
      <c r="XZ18" s="42"/>
      <c r="YY18" s="42"/>
      <c r="ZX18" s="42"/>
      <c r="AAW18" s="42"/>
      <c r="ABV18" s="42"/>
      <c r="ACU18" s="42"/>
      <c r="ADT18" s="42"/>
      <c r="AES18" s="42"/>
      <c r="AFR18" s="42"/>
      <c r="AGQ18" s="42"/>
      <c r="AHP18" s="42"/>
      <c r="AIO18" s="42"/>
      <c r="AJN18" s="42"/>
      <c r="AKM18" s="42"/>
      <c r="ALL18" s="42"/>
      <c r="AMK18" s="42"/>
      <c r="ANJ18" s="42"/>
      <c r="AOI18" s="42"/>
      <c r="APH18" s="42"/>
      <c r="AQG18" s="42"/>
      <c r="ARF18" s="42"/>
      <c r="ASE18" s="42"/>
      <c r="ATD18" s="42"/>
      <c r="AUC18" s="42"/>
      <c r="AVB18" s="42"/>
      <c r="AWA18" s="42"/>
      <c r="AWZ18" s="42"/>
      <c r="AXY18" s="42"/>
      <c r="AYX18" s="42"/>
      <c r="AZW18" s="42"/>
      <c r="BAV18" s="42"/>
      <c r="BBU18" s="42"/>
      <c r="BCT18" s="42"/>
      <c r="BDS18" s="42"/>
      <c r="BER18" s="42"/>
      <c r="BFQ18" s="42"/>
      <c r="BGP18" s="42"/>
      <c r="BHO18" s="42"/>
      <c r="BIN18" s="42"/>
      <c r="BJM18" s="42"/>
      <c r="BKL18" s="42"/>
      <c r="BLK18" s="42"/>
      <c r="BMJ18" s="42"/>
      <c r="BNI18" s="42"/>
      <c r="BOH18" s="42"/>
      <c r="BPG18" s="42"/>
      <c r="BQF18" s="42"/>
      <c r="BRE18" s="42"/>
      <c r="BSD18" s="42"/>
      <c r="BTC18" s="42"/>
      <c r="BUB18" s="42"/>
      <c r="BVA18" s="42"/>
      <c r="BVZ18" s="42"/>
      <c r="BWY18" s="42"/>
      <c r="BXX18" s="42"/>
      <c r="BYW18" s="42"/>
      <c r="BZV18" s="42"/>
      <c r="CAU18" s="42"/>
      <c r="CBT18" s="42"/>
      <c r="CCS18" s="42"/>
      <c r="CDR18" s="42"/>
      <c r="CEQ18" s="42"/>
      <c r="CFP18" s="42"/>
      <c r="CGO18" s="42"/>
      <c r="CHN18" s="42"/>
      <c r="CIM18" s="42"/>
      <c r="CJL18" s="42"/>
      <c r="CKK18" s="42"/>
      <c r="CLJ18" s="42"/>
      <c r="CMI18" s="42"/>
      <c r="CNH18" s="42"/>
      <c r="COG18" s="42"/>
      <c r="CPF18" s="42"/>
      <c r="CQE18" s="42"/>
      <c r="CRD18" s="42"/>
      <c r="CSC18" s="42"/>
      <c r="CTB18" s="42"/>
      <c r="CUA18" s="42"/>
      <c r="CUZ18" s="42"/>
      <c r="CVY18" s="42"/>
      <c r="CWX18" s="42"/>
      <c r="CXW18" s="42"/>
      <c r="CYV18" s="42"/>
      <c r="CZU18" s="42"/>
      <c r="DAT18" s="42"/>
      <c r="DBS18" s="42"/>
      <c r="DCR18" s="42"/>
      <c r="DDQ18" s="42"/>
      <c r="DEP18" s="42"/>
      <c r="DFO18" s="42"/>
      <c r="DGN18" s="42"/>
      <c r="DHM18" s="42"/>
      <c r="DIL18" s="42"/>
      <c r="DJK18" s="42"/>
      <c r="DKJ18" s="42"/>
      <c r="DLI18" s="42"/>
      <c r="DMH18" s="42"/>
      <c r="DNG18" s="42"/>
      <c r="DOF18" s="42"/>
      <c r="DPE18" s="42"/>
      <c r="DQD18" s="42"/>
      <c r="DRC18" s="42"/>
      <c r="DSB18" s="42"/>
      <c r="DTA18" s="42"/>
      <c r="DTZ18" s="42"/>
      <c r="DUY18" s="42"/>
      <c r="DVX18" s="42"/>
      <c r="DWW18" s="42"/>
      <c r="DXV18" s="42"/>
      <c r="DYU18" s="42"/>
      <c r="DZT18" s="42"/>
      <c r="EAS18" s="42"/>
      <c r="EBR18" s="42"/>
      <c r="ECQ18" s="42"/>
      <c r="EDP18" s="42"/>
      <c r="EEO18" s="42"/>
      <c r="EFN18" s="42"/>
      <c r="EGM18" s="42"/>
      <c r="EHL18" s="42"/>
      <c r="EIK18" s="42"/>
      <c r="EJJ18" s="42"/>
      <c r="EKI18" s="42"/>
      <c r="ELH18" s="42"/>
      <c r="EMG18" s="42"/>
      <c r="ENF18" s="42"/>
      <c r="EOE18" s="42"/>
      <c r="EPD18" s="42"/>
      <c r="EQC18" s="42"/>
      <c r="ERB18" s="42"/>
      <c r="ESA18" s="42"/>
      <c r="ESZ18" s="42"/>
      <c r="ETY18" s="42"/>
      <c r="EUX18" s="42"/>
      <c r="EVW18" s="42"/>
      <c r="EWV18" s="42"/>
      <c r="EXU18" s="42"/>
      <c r="EYT18" s="42"/>
      <c r="EZS18" s="42"/>
      <c r="FAR18" s="42"/>
      <c r="FBQ18" s="42"/>
      <c r="FCP18" s="42"/>
      <c r="FDO18" s="42"/>
      <c r="FEN18" s="42"/>
      <c r="FFM18" s="42"/>
      <c r="FGL18" s="42"/>
      <c r="FHK18" s="42"/>
      <c r="FIJ18" s="42"/>
      <c r="FJI18" s="42"/>
      <c r="FKH18" s="42"/>
      <c r="FLG18" s="42"/>
      <c r="FMF18" s="42"/>
      <c r="FNE18" s="42"/>
      <c r="FOD18" s="42"/>
      <c r="FPC18" s="42"/>
      <c r="FQB18" s="42"/>
      <c r="FRA18" s="42"/>
      <c r="FRZ18" s="42"/>
      <c r="FSY18" s="42"/>
      <c r="FTX18" s="42"/>
      <c r="FUW18" s="42"/>
      <c r="FVV18" s="42"/>
      <c r="FWU18" s="42"/>
      <c r="FXT18" s="42"/>
      <c r="FYS18" s="42"/>
      <c r="FZR18" s="42"/>
      <c r="GAQ18" s="42"/>
      <c r="GBP18" s="42"/>
      <c r="GCO18" s="42"/>
      <c r="GDN18" s="42"/>
      <c r="GEM18" s="42"/>
      <c r="GFL18" s="42"/>
      <c r="GGK18" s="42"/>
      <c r="GHJ18" s="42"/>
      <c r="GII18" s="42"/>
      <c r="GJH18" s="42"/>
      <c r="GKG18" s="42"/>
      <c r="GLF18" s="42"/>
      <c r="GME18" s="42"/>
      <c r="GND18" s="42"/>
      <c r="GOC18" s="42"/>
      <c r="GPB18" s="42"/>
      <c r="GQA18" s="42"/>
      <c r="GQZ18" s="42"/>
      <c r="GRY18" s="42"/>
      <c r="GSX18" s="42"/>
      <c r="GTW18" s="42"/>
      <c r="GUV18" s="42"/>
      <c r="GVU18" s="42"/>
      <c r="GWT18" s="42"/>
      <c r="GXS18" s="42"/>
      <c r="GYR18" s="42"/>
      <c r="GZQ18" s="42"/>
      <c r="HAP18" s="42"/>
      <c r="HBO18" s="42"/>
      <c r="HCN18" s="42"/>
      <c r="HDM18" s="42"/>
      <c r="HEL18" s="42"/>
      <c r="HFK18" s="42"/>
      <c r="HGJ18" s="42"/>
      <c r="HHI18" s="42"/>
      <c r="HIH18" s="42"/>
      <c r="HJG18" s="42"/>
      <c r="HKF18" s="42"/>
      <c r="HLE18" s="42"/>
      <c r="HMD18" s="42"/>
      <c r="HNC18" s="42"/>
      <c r="HOB18" s="42"/>
      <c r="HPA18" s="42"/>
      <c r="HPZ18" s="42"/>
      <c r="HQY18" s="42"/>
      <c r="HRX18" s="42"/>
      <c r="HSW18" s="42"/>
      <c r="HTV18" s="42"/>
      <c r="HUU18" s="42"/>
      <c r="HVT18" s="42"/>
      <c r="HWS18" s="42"/>
      <c r="HXR18" s="42"/>
      <c r="HYQ18" s="42"/>
      <c r="HZP18" s="42"/>
      <c r="IAO18" s="42"/>
      <c r="IBN18" s="42"/>
      <c r="ICM18" s="42"/>
      <c r="IDL18" s="42"/>
      <c r="IEK18" s="42"/>
      <c r="IFJ18" s="42"/>
      <c r="IGI18" s="42"/>
      <c r="IHH18" s="42"/>
      <c r="IIG18" s="42"/>
      <c r="IJF18" s="42"/>
      <c r="IKE18" s="42"/>
      <c r="ILD18" s="42"/>
      <c r="IMC18" s="42"/>
      <c r="INB18" s="42"/>
      <c r="IOA18" s="42"/>
      <c r="IOZ18" s="42"/>
      <c r="IPY18" s="42"/>
      <c r="IQX18" s="42"/>
      <c r="IRW18" s="42"/>
      <c r="ISV18" s="42"/>
      <c r="ITU18" s="42"/>
      <c r="IUT18" s="42"/>
      <c r="IVS18" s="42"/>
      <c r="IWR18" s="42"/>
      <c r="IXQ18" s="42"/>
      <c r="IYP18" s="42"/>
      <c r="IZO18" s="42"/>
      <c r="JAN18" s="42"/>
      <c r="JBM18" s="42"/>
      <c r="JCL18" s="42"/>
      <c r="JDK18" s="42"/>
      <c r="JEJ18" s="42"/>
      <c r="JFI18" s="42"/>
      <c r="JGH18" s="42"/>
      <c r="JHG18" s="42"/>
      <c r="JIF18" s="42"/>
      <c r="JJE18" s="42"/>
      <c r="JKD18" s="42"/>
      <c r="JLC18" s="42"/>
      <c r="JMB18" s="42"/>
      <c r="JNA18" s="42"/>
      <c r="JNZ18" s="42"/>
      <c r="JOY18" s="42"/>
      <c r="JPX18" s="42"/>
      <c r="JQW18" s="42"/>
      <c r="JRV18" s="42"/>
      <c r="JSU18" s="42"/>
      <c r="JTT18" s="42"/>
      <c r="JUS18" s="42"/>
      <c r="JVR18" s="42"/>
      <c r="JWQ18" s="42"/>
      <c r="JXP18" s="42"/>
      <c r="JYO18" s="42"/>
      <c r="JZN18" s="42"/>
      <c r="KAM18" s="42"/>
      <c r="KBL18" s="42"/>
      <c r="KCK18" s="42"/>
      <c r="KDJ18" s="42"/>
      <c r="KEI18" s="42"/>
      <c r="KFH18" s="42"/>
      <c r="KGG18" s="42"/>
      <c r="KHF18" s="42"/>
      <c r="KIE18" s="42"/>
      <c r="KJD18" s="42"/>
      <c r="KKC18" s="42"/>
      <c r="KLB18" s="42"/>
      <c r="KMA18" s="42"/>
      <c r="KMZ18" s="42"/>
      <c r="KNY18" s="42"/>
      <c r="KOX18" s="42"/>
      <c r="KPW18" s="42"/>
      <c r="KQV18" s="42"/>
      <c r="KRU18" s="42"/>
      <c r="KST18" s="42"/>
      <c r="KTS18" s="42"/>
      <c r="KUR18" s="42"/>
      <c r="KVQ18" s="42"/>
      <c r="KWP18" s="42"/>
      <c r="KXO18" s="42"/>
      <c r="KYN18" s="42"/>
      <c r="KZM18" s="42"/>
      <c r="LAL18" s="42"/>
      <c r="LBK18" s="42"/>
      <c r="LCJ18" s="42"/>
      <c r="LDI18" s="42"/>
      <c r="LEH18" s="42"/>
      <c r="LFG18" s="42"/>
      <c r="LGF18" s="42"/>
      <c r="LHE18" s="42"/>
      <c r="LID18" s="42"/>
      <c r="LJC18" s="42"/>
      <c r="LKB18" s="42"/>
      <c r="LLA18" s="42"/>
      <c r="LLZ18" s="42"/>
      <c r="LMY18" s="42"/>
      <c r="LNX18" s="42"/>
      <c r="LOW18" s="42"/>
      <c r="LPV18" s="42"/>
      <c r="LQU18" s="42"/>
      <c r="LRT18" s="42"/>
      <c r="LSS18" s="42"/>
      <c r="LTR18" s="42"/>
      <c r="LUQ18" s="42"/>
      <c r="LVP18" s="42"/>
      <c r="LWO18" s="42"/>
      <c r="LXN18" s="42"/>
      <c r="LYM18" s="42"/>
      <c r="LZL18" s="42"/>
      <c r="MAK18" s="42"/>
      <c r="MBJ18" s="42"/>
      <c r="MCI18" s="42"/>
      <c r="MDH18" s="42"/>
      <c r="MEG18" s="42"/>
      <c r="MFF18" s="42"/>
      <c r="MGE18" s="42"/>
      <c r="MHD18" s="42"/>
      <c r="MIC18" s="42"/>
      <c r="MJB18" s="42"/>
      <c r="MKA18" s="42"/>
      <c r="MKZ18" s="42"/>
      <c r="MLY18" s="42"/>
      <c r="MMX18" s="42"/>
      <c r="MNW18" s="42"/>
      <c r="MOV18" s="42"/>
      <c r="MPU18" s="42"/>
      <c r="MQT18" s="42"/>
      <c r="MRS18" s="42"/>
      <c r="MSR18" s="42"/>
      <c r="MTQ18" s="42"/>
      <c r="MUP18" s="42"/>
      <c r="MVO18" s="42"/>
      <c r="MWN18" s="42"/>
      <c r="MXM18" s="42"/>
      <c r="MYL18" s="42"/>
      <c r="MZK18" s="42"/>
      <c r="NAJ18" s="42"/>
      <c r="NBI18" s="42"/>
      <c r="NCH18" s="42"/>
      <c r="NDG18" s="42"/>
      <c r="NEF18" s="42"/>
      <c r="NFE18" s="42"/>
      <c r="NGD18" s="42"/>
      <c r="NHC18" s="42"/>
      <c r="NIB18" s="42"/>
      <c r="NJA18" s="42"/>
      <c r="NJZ18" s="42"/>
      <c r="NKY18" s="42"/>
      <c r="NLX18" s="42"/>
      <c r="NMW18" s="42"/>
      <c r="NNV18" s="42"/>
      <c r="NOU18" s="42"/>
      <c r="NPT18" s="42"/>
      <c r="NQS18" s="42"/>
      <c r="NRR18" s="42"/>
      <c r="NSQ18" s="42"/>
      <c r="NTP18" s="42"/>
      <c r="NUO18" s="42"/>
      <c r="NVN18" s="42"/>
      <c r="NWM18" s="42"/>
      <c r="NXL18" s="42"/>
      <c r="NYK18" s="42"/>
      <c r="NZJ18" s="42"/>
      <c r="OAI18" s="42"/>
      <c r="OBH18" s="42"/>
      <c r="OCG18" s="42"/>
      <c r="ODF18" s="42"/>
      <c r="OEE18" s="42"/>
      <c r="OFD18" s="42"/>
      <c r="OGC18" s="42"/>
      <c r="OHB18" s="42"/>
      <c r="OIA18" s="42"/>
      <c r="OIZ18" s="42"/>
      <c r="OJY18" s="42"/>
      <c r="OKX18" s="42"/>
      <c r="OLW18" s="42"/>
      <c r="OMV18" s="42"/>
      <c r="ONU18" s="42"/>
      <c r="OOT18" s="42"/>
      <c r="OPS18" s="42"/>
      <c r="OQR18" s="42"/>
      <c r="ORQ18" s="42"/>
      <c r="OSP18" s="42"/>
      <c r="OTO18" s="42"/>
      <c r="OUN18" s="42"/>
      <c r="OVM18" s="42"/>
      <c r="OWL18" s="42"/>
      <c r="OXK18" s="42"/>
      <c r="OYJ18" s="42"/>
      <c r="OZI18" s="42"/>
      <c r="PAH18" s="42"/>
      <c r="PBG18" s="42"/>
      <c r="PCF18" s="42"/>
      <c r="PDE18" s="42"/>
      <c r="PED18" s="42"/>
      <c r="PFC18" s="42"/>
      <c r="PGB18" s="42"/>
      <c r="PHA18" s="42"/>
      <c r="PHZ18" s="42"/>
      <c r="PIY18" s="42"/>
      <c r="PJX18" s="42"/>
      <c r="PKW18" s="42"/>
      <c r="PLV18" s="42"/>
      <c r="PMU18" s="42"/>
      <c r="PNT18" s="42"/>
      <c r="POS18" s="42"/>
      <c r="PPR18" s="42"/>
      <c r="PQQ18" s="42"/>
      <c r="PRP18" s="42"/>
      <c r="PSO18" s="42"/>
      <c r="PTN18" s="42"/>
      <c r="PUM18" s="42"/>
      <c r="PVL18" s="42"/>
      <c r="PWK18" s="42"/>
      <c r="PXJ18" s="42"/>
      <c r="PYI18" s="42"/>
      <c r="PZH18" s="42"/>
      <c r="QAG18" s="42"/>
      <c r="QBF18" s="42"/>
      <c r="QCE18" s="42"/>
      <c r="QDD18" s="42"/>
      <c r="QEC18" s="42"/>
      <c r="QFB18" s="42"/>
      <c r="QGA18" s="42"/>
      <c r="QGZ18" s="42"/>
      <c r="QHY18" s="42"/>
      <c r="QIX18" s="42"/>
      <c r="QJW18" s="42"/>
      <c r="QKV18" s="42"/>
      <c r="QLU18" s="42"/>
      <c r="QMT18" s="42"/>
      <c r="QNS18" s="42"/>
      <c r="QOR18" s="42"/>
      <c r="QPQ18" s="42"/>
      <c r="QQP18" s="42"/>
      <c r="QRO18" s="42"/>
      <c r="QSN18" s="42"/>
      <c r="QTM18" s="42"/>
      <c r="QUL18" s="42"/>
      <c r="QVK18" s="42"/>
      <c r="QWJ18" s="42"/>
      <c r="QXI18" s="42"/>
      <c r="QYH18" s="42"/>
      <c r="QZG18" s="42"/>
      <c r="RAF18" s="42"/>
      <c r="RBE18" s="42"/>
      <c r="RCD18" s="42"/>
      <c r="RDC18" s="42"/>
      <c r="REB18" s="42"/>
      <c r="RFA18" s="42"/>
      <c r="RFZ18" s="42"/>
      <c r="RGY18" s="42"/>
      <c r="RHX18" s="42"/>
      <c r="RIW18" s="42"/>
      <c r="RJV18" s="42"/>
      <c r="RKU18" s="42"/>
      <c r="RLT18" s="42"/>
      <c r="RMS18" s="42"/>
      <c r="RNR18" s="42"/>
      <c r="ROQ18" s="42"/>
      <c r="RPP18" s="42"/>
      <c r="RQO18" s="42"/>
      <c r="RRN18" s="42"/>
      <c r="RSM18" s="42"/>
      <c r="RTL18" s="42"/>
      <c r="RUK18" s="42"/>
      <c r="RVJ18" s="42"/>
      <c r="RWI18" s="42"/>
      <c r="RXH18" s="42"/>
      <c r="RYG18" s="42"/>
      <c r="RZF18" s="42"/>
      <c r="SAE18" s="42"/>
      <c r="SBD18" s="42"/>
      <c r="SCC18" s="42"/>
      <c r="SDB18" s="42"/>
      <c r="SEA18" s="42"/>
      <c r="SEZ18" s="42"/>
      <c r="SFY18" s="42"/>
      <c r="SGX18" s="42"/>
      <c r="SHW18" s="42"/>
      <c r="SIV18" s="42"/>
      <c r="SJU18" s="42"/>
      <c r="SKT18" s="42"/>
      <c r="SLS18" s="42"/>
      <c r="SMR18" s="42"/>
      <c r="SNQ18" s="42"/>
      <c r="SOP18" s="42"/>
      <c r="SPO18" s="42"/>
      <c r="SQN18" s="42"/>
      <c r="SRM18" s="42"/>
      <c r="SSL18" s="42"/>
      <c r="STK18" s="42"/>
      <c r="SUJ18" s="42"/>
      <c r="SVI18" s="42"/>
      <c r="SWH18" s="42"/>
      <c r="SXG18" s="42"/>
      <c r="SYF18" s="42"/>
      <c r="SZE18" s="42"/>
      <c r="TAD18" s="42"/>
      <c r="TBC18" s="42"/>
      <c r="TCB18" s="42"/>
      <c r="TDA18" s="42"/>
      <c r="TDZ18" s="42"/>
      <c r="TEY18" s="42"/>
      <c r="TFX18" s="42"/>
      <c r="TGW18" s="42"/>
      <c r="THV18" s="42"/>
      <c r="TIU18" s="42"/>
      <c r="TJT18" s="42"/>
      <c r="TKS18" s="42"/>
      <c r="TLR18" s="42"/>
      <c r="TMQ18" s="42"/>
      <c r="TNP18" s="42"/>
      <c r="TOO18" s="42"/>
      <c r="TPN18" s="42"/>
      <c r="TQM18" s="42"/>
      <c r="TRL18" s="42"/>
      <c r="TSK18" s="42"/>
      <c r="TTJ18" s="42"/>
      <c r="TUI18" s="42"/>
      <c r="TVH18" s="42"/>
      <c r="TWG18" s="42"/>
      <c r="TXF18" s="42"/>
      <c r="TYE18" s="42"/>
      <c r="TZD18" s="42"/>
      <c r="UAC18" s="42"/>
      <c r="UBB18" s="42"/>
      <c r="UCA18" s="42"/>
      <c r="UCZ18" s="42"/>
      <c r="UDY18" s="42"/>
      <c r="UEX18" s="42"/>
      <c r="UFW18" s="42"/>
      <c r="UGV18" s="42"/>
      <c r="UHU18" s="42"/>
      <c r="UIT18" s="42"/>
      <c r="UJS18" s="42"/>
      <c r="UKR18" s="42"/>
      <c r="ULQ18" s="42"/>
      <c r="UMP18" s="42"/>
      <c r="UNO18" s="42"/>
      <c r="UON18" s="42"/>
      <c r="UPM18" s="42"/>
      <c r="UQL18" s="42"/>
      <c r="URK18" s="42"/>
      <c r="USJ18" s="42"/>
      <c r="UTI18" s="42"/>
      <c r="UUH18" s="42"/>
      <c r="UVG18" s="42"/>
      <c r="UWF18" s="42"/>
      <c r="UXE18" s="42"/>
      <c r="UYD18" s="42"/>
      <c r="UZC18" s="42"/>
      <c r="VAB18" s="42"/>
      <c r="VBA18" s="42"/>
      <c r="VBZ18" s="42"/>
      <c r="VCY18" s="42"/>
      <c r="VDX18" s="42"/>
      <c r="VEW18" s="42"/>
      <c r="VFV18" s="42"/>
      <c r="VGU18" s="42"/>
      <c r="VHT18" s="42"/>
      <c r="VIS18" s="42"/>
      <c r="VJR18" s="42"/>
      <c r="VKQ18" s="42"/>
      <c r="VLP18" s="42"/>
      <c r="VMO18" s="42"/>
      <c r="VNN18" s="42"/>
      <c r="VOM18" s="42"/>
      <c r="VPL18" s="42"/>
      <c r="VQK18" s="42"/>
      <c r="VRJ18" s="42"/>
      <c r="VSI18" s="42"/>
      <c r="VTH18" s="42"/>
      <c r="VUG18" s="42"/>
      <c r="VVF18" s="42"/>
      <c r="VWE18" s="42"/>
      <c r="VXD18" s="42"/>
      <c r="VYC18" s="42"/>
      <c r="VZB18" s="42"/>
      <c r="WAA18" s="42"/>
      <c r="WAZ18" s="42"/>
      <c r="WBY18" s="42"/>
      <c r="WCX18" s="42"/>
      <c r="WDW18" s="42"/>
      <c r="WEV18" s="42"/>
      <c r="WFU18" s="42"/>
      <c r="WGT18" s="42"/>
      <c r="WHS18" s="42"/>
      <c r="WIR18" s="42"/>
      <c r="WJQ18" s="42"/>
      <c r="WKP18" s="42"/>
      <c r="WLO18" s="42"/>
      <c r="WMN18" s="42"/>
      <c r="WNM18" s="42"/>
      <c r="WOL18" s="42"/>
      <c r="WPK18" s="42"/>
      <c r="WQJ18" s="42"/>
      <c r="WRI18" s="42"/>
      <c r="WSH18" s="42"/>
      <c r="WTG18" s="42"/>
      <c r="WUF18" s="42"/>
      <c r="WVE18" s="42"/>
      <c r="WWD18" s="42"/>
      <c r="WXC18" s="42"/>
      <c r="WYB18" s="42"/>
      <c r="WZA18" s="42"/>
      <c r="WZZ18" s="42"/>
      <c r="XAY18" s="42"/>
      <c r="XBX18" s="42"/>
      <c r="XCW18" s="42"/>
      <c r="XDV18" s="42"/>
      <c r="XEU18" s="42"/>
    </row>
    <row r="19" spans="1:1000 1025:2025 2050:3050 3075:4075 4100:5100 5125:6125 6150:7150 7175:8175 8200:9200 9225:10225 10250:11250 11275:12275 12300:13300 13325:14325 14350:15350 15375:16375" ht="13.5" hidden="1">
      <c r="A19" s="135" t="s">
        <v>103</v>
      </c>
      <c r="B19" s="71">
        <v>5.6</v>
      </c>
      <c r="C19" s="135">
        <v>0</v>
      </c>
      <c r="D19" s="135">
        <v>0</v>
      </c>
      <c r="E19" s="135">
        <v>0</v>
      </c>
      <c r="F19" s="135">
        <v>0</v>
      </c>
      <c r="G19" s="135">
        <v>0</v>
      </c>
      <c r="H19" s="135">
        <v>0</v>
      </c>
      <c r="I19" s="135">
        <v>0</v>
      </c>
      <c r="J19" s="135">
        <v>0</v>
      </c>
      <c r="K19" s="135">
        <v>0</v>
      </c>
      <c r="L19" s="135">
        <v>0</v>
      </c>
      <c r="M19" s="135">
        <v>0</v>
      </c>
      <c r="N19" s="135">
        <v>0</v>
      </c>
      <c r="O19" s="135">
        <v>0</v>
      </c>
      <c r="P19" s="135">
        <v>0</v>
      </c>
      <c r="Q19" s="135">
        <v>0</v>
      </c>
      <c r="R19" s="135">
        <v>0</v>
      </c>
      <c r="S19" s="135">
        <v>0</v>
      </c>
      <c r="T19" s="135">
        <v>4</v>
      </c>
      <c r="U19" s="135">
        <v>5.5</v>
      </c>
      <c r="V19" s="135">
        <v>2.5</v>
      </c>
      <c r="W19" s="135">
        <v>5.6</v>
      </c>
      <c r="X19" s="135">
        <v>5.6</v>
      </c>
      <c r="Y19" s="135">
        <v>5.6</v>
      </c>
      <c r="Z19" s="135"/>
      <c r="AA19" s="135"/>
      <c r="AB19" s="135"/>
      <c r="AC19" s="135">
        <f>8</f>
        <v>8</v>
      </c>
      <c r="AD19" s="135"/>
      <c r="AX19" s="42"/>
      <c r="BW19" s="42"/>
      <c r="CV19" s="42"/>
      <c r="DU19" s="42"/>
      <c r="ET19" s="42"/>
      <c r="FS19" s="42"/>
      <c r="GR19" s="42"/>
      <c r="HQ19" s="42"/>
      <c r="IP19" s="42"/>
      <c r="JO19" s="42"/>
      <c r="KN19" s="42"/>
      <c r="LM19" s="42"/>
      <c r="ML19" s="42"/>
      <c r="NK19" s="42"/>
      <c r="OJ19" s="42"/>
      <c r="PI19" s="42"/>
      <c r="QH19" s="42"/>
      <c r="RG19" s="42"/>
      <c r="SF19" s="42"/>
      <c r="TE19" s="42"/>
      <c r="UD19" s="42"/>
      <c r="VC19" s="42"/>
      <c r="WB19" s="42"/>
      <c r="XA19" s="42"/>
      <c r="XZ19" s="42"/>
      <c r="YY19" s="42"/>
      <c r="ZX19" s="42"/>
      <c r="AAW19" s="42"/>
      <c r="ABV19" s="42"/>
      <c r="ACU19" s="42"/>
      <c r="ADT19" s="42"/>
      <c r="AES19" s="42"/>
      <c r="AFR19" s="42"/>
      <c r="AGQ19" s="42"/>
      <c r="AHP19" s="42"/>
      <c r="AIO19" s="42"/>
      <c r="AJN19" s="42"/>
      <c r="AKM19" s="42"/>
      <c r="ALL19" s="42"/>
      <c r="AMK19" s="42"/>
      <c r="ANJ19" s="42"/>
      <c r="AOI19" s="42"/>
      <c r="APH19" s="42"/>
      <c r="AQG19" s="42"/>
      <c r="ARF19" s="42"/>
      <c r="ASE19" s="42"/>
      <c r="ATD19" s="42"/>
      <c r="AUC19" s="42"/>
      <c r="AVB19" s="42"/>
      <c r="AWA19" s="42"/>
      <c r="AWZ19" s="42"/>
      <c r="AXY19" s="42"/>
      <c r="AYX19" s="42"/>
      <c r="AZW19" s="42"/>
      <c r="BAV19" s="42"/>
      <c r="BBU19" s="42"/>
      <c r="BCT19" s="42"/>
      <c r="BDS19" s="42"/>
      <c r="BER19" s="42"/>
      <c r="BFQ19" s="42"/>
      <c r="BGP19" s="42"/>
      <c r="BHO19" s="42"/>
      <c r="BIN19" s="42"/>
      <c r="BJM19" s="42"/>
      <c r="BKL19" s="42"/>
      <c r="BLK19" s="42"/>
      <c r="BMJ19" s="42"/>
      <c r="BNI19" s="42"/>
      <c r="BOH19" s="42"/>
      <c r="BPG19" s="42"/>
      <c r="BQF19" s="42"/>
      <c r="BRE19" s="42"/>
      <c r="BSD19" s="42"/>
      <c r="BTC19" s="42"/>
      <c r="BUB19" s="42"/>
      <c r="BVA19" s="42"/>
      <c r="BVZ19" s="42"/>
      <c r="BWY19" s="42"/>
      <c r="BXX19" s="42"/>
      <c r="BYW19" s="42"/>
      <c r="BZV19" s="42"/>
      <c r="CAU19" s="42"/>
      <c r="CBT19" s="42"/>
      <c r="CCS19" s="42"/>
      <c r="CDR19" s="42"/>
      <c r="CEQ19" s="42"/>
      <c r="CFP19" s="42"/>
      <c r="CGO19" s="42"/>
      <c r="CHN19" s="42"/>
      <c r="CIM19" s="42"/>
      <c r="CJL19" s="42"/>
      <c r="CKK19" s="42"/>
      <c r="CLJ19" s="42"/>
      <c r="CMI19" s="42"/>
      <c r="CNH19" s="42"/>
      <c r="COG19" s="42"/>
      <c r="CPF19" s="42"/>
      <c r="CQE19" s="42"/>
      <c r="CRD19" s="42"/>
      <c r="CSC19" s="42"/>
      <c r="CTB19" s="42"/>
      <c r="CUA19" s="42"/>
      <c r="CUZ19" s="42"/>
      <c r="CVY19" s="42"/>
      <c r="CWX19" s="42"/>
      <c r="CXW19" s="42"/>
      <c r="CYV19" s="42"/>
      <c r="CZU19" s="42"/>
      <c r="DAT19" s="42"/>
      <c r="DBS19" s="42"/>
      <c r="DCR19" s="42"/>
      <c r="DDQ19" s="42"/>
      <c r="DEP19" s="42"/>
      <c r="DFO19" s="42"/>
      <c r="DGN19" s="42"/>
      <c r="DHM19" s="42"/>
      <c r="DIL19" s="42"/>
      <c r="DJK19" s="42"/>
      <c r="DKJ19" s="42"/>
      <c r="DLI19" s="42"/>
      <c r="DMH19" s="42"/>
      <c r="DNG19" s="42"/>
      <c r="DOF19" s="42"/>
      <c r="DPE19" s="42"/>
      <c r="DQD19" s="42"/>
      <c r="DRC19" s="42"/>
      <c r="DSB19" s="42"/>
      <c r="DTA19" s="42"/>
      <c r="DTZ19" s="42"/>
      <c r="DUY19" s="42"/>
      <c r="DVX19" s="42"/>
      <c r="DWW19" s="42"/>
      <c r="DXV19" s="42"/>
      <c r="DYU19" s="42"/>
      <c r="DZT19" s="42"/>
      <c r="EAS19" s="42"/>
      <c r="EBR19" s="42"/>
      <c r="ECQ19" s="42"/>
      <c r="EDP19" s="42"/>
      <c r="EEO19" s="42"/>
      <c r="EFN19" s="42"/>
      <c r="EGM19" s="42"/>
      <c r="EHL19" s="42"/>
      <c r="EIK19" s="42"/>
      <c r="EJJ19" s="42"/>
      <c r="EKI19" s="42"/>
      <c r="ELH19" s="42"/>
      <c r="EMG19" s="42"/>
      <c r="ENF19" s="42"/>
      <c r="EOE19" s="42"/>
      <c r="EPD19" s="42"/>
      <c r="EQC19" s="42"/>
      <c r="ERB19" s="42"/>
      <c r="ESA19" s="42"/>
      <c r="ESZ19" s="42"/>
      <c r="ETY19" s="42"/>
      <c r="EUX19" s="42"/>
      <c r="EVW19" s="42"/>
      <c r="EWV19" s="42"/>
      <c r="EXU19" s="42"/>
      <c r="EYT19" s="42"/>
      <c r="EZS19" s="42"/>
      <c r="FAR19" s="42"/>
      <c r="FBQ19" s="42"/>
      <c r="FCP19" s="42"/>
      <c r="FDO19" s="42"/>
      <c r="FEN19" s="42"/>
      <c r="FFM19" s="42"/>
      <c r="FGL19" s="42"/>
      <c r="FHK19" s="42"/>
      <c r="FIJ19" s="42"/>
      <c r="FJI19" s="42"/>
      <c r="FKH19" s="42"/>
      <c r="FLG19" s="42"/>
      <c r="FMF19" s="42"/>
      <c r="FNE19" s="42"/>
      <c r="FOD19" s="42"/>
      <c r="FPC19" s="42"/>
      <c r="FQB19" s="42"/>
      <c r="FRA19" s="42"/>
      <c r="FRZ19" s="42"/>
      <c r="FSY19" s="42"/>
      <c r="FTX19" s="42"/>
      <c r="FUW19" s="42"/>
      <c r="FVV19" s="42"/>
      <c r="FWU19" s="42"/>
      <c r="FXT19" s="42"/>
      <c r="FYS19" s="42"/>
      <c r="FZR19" s="42"/>
      <c r="GAQ19" s="42"/>
      <c r="GBP19" s="42"/>
      <c r="GCO19" s="42"/>
      <c r="GDN19" s="42"/>
      <c r="GEM19" s="42"/>
      <c r="GFL19" s="42"/>
      <c r="GGK19" s="42"/>
      <c r="GHJ19" s="42"/>
      <c r="GII19" s="42"/>
      <c r="GJH19" s="42"/>
      <c r="GKG19" s="42"/>
      <c r="GLF19" s="42"/>
      <c r="GME19" s="42"/>
      <c r="GND19" s="42"/>
      <c r="GOC19" s="42"/>
      <c r="GPB19" s="42"/>
      <c r="GQA19" s="42"/>
      <c r="GQZ19" s="42"/>
      <c r="GRY19" s="42"/>
      <c r="GSX19" s="42"/>
      <c r="GTW19" s="42"/>
      <c r="GUV19" s="42"/>
      <c r="GVU19" s="42"/>
      <c r="GWT19" s="42"/>
      <c r="GXS19" s="42"/>
      <c r="GYR19" s="42"/>
      <c r="GZQ19" s="42"/>
      <c r="HAP19" s="42"/>
      <c r="HBO19" s="42"/>
      <c r="HCN19" s="42"/>
      <c r="HDM19" s="42"/>
      <c r="HEL19" s="42"/>
      <c r="HFK19" s="42"/>
      <c r="HGJ19" s="42"/>
      <c r="HHI19" s="42"/>
      <c r="HIH19" s="42"/>
      <c r="HJG19" s="42"/>
      <c r="HKF19" s="42"/>
      <c r="HLE19" s="42"/>
      <c r="HMD19" s="42"/>
      <c r="HNC19" s="42"/>
      <c r="HOB19" s="42"/>
      <c r="HPA19" s="42"/>
      <c r="HPZ19" s="42"/>
      <c r="HQY19" s="42"/>
      <c r="HRX19" s="42"/>
      <c r="HSW19" s="42"/>
      <c r="HTV19" s="42"/>
      <c r="HUU19" s="42"/>
      <c r="HVT19" s="42"/>
      <c r="HWS19" s="42"/>
      <c r="HXR19" s="42"/>
      <c r="HYQ19" s="42"/>
      <c r="HZP19" s="42"/>
      <c r="IAO19" s="42"/>
      <c r="IBN19" s="42"/>
      <c r="ICM19" s="42"/>
      <c r="IDL19" s="42"/>
      <c r="IEK19" s="42"/>
      <c r="IFJ19" s="42"/>
      <c r="IGI19" s="42"/>
      <c r="IHH19" s="42"/>
      <c r="IIG19" s="42"/>
      <c r="IJF19" s="42"/>
      <c r="IKE19" s="42"/>
      <c r="ILD19" s="42"/>
      <c r="IMC19" s="42"/>
      <c r="INB19" s="42"/>
      <c r="IOA19" s="42"/>
      <c r="IOZ19" s="42"/>
      <c r="IPY19" s="42"/>
      <c r="IQX19" s="42"/>
      <c r="IRW19" s="42"/>
      <c r="ISV19" s="42"/>
      <c r="ITU19" s="42"/>
      <c r="IUT19" s="42"/>
      <c r="IVS19" s="42"/>
      <c r="IWR19" s="42"/>
      <c r="IXQ19" s="42"/>
      <c r="IYP19" s="42"/>
      <c r="IZO19" s="42"/>
      <c r="JAN19" s="42"/>
      <c r="JBM19" s="42"/>
      <c r="JCL19" s="42"/>
      <c r="JDK19" s="42"/>
      <c r="JEJ19" s="42"/>
      <c r="JFI19" s="42"/>
      <c r="JGH19" s="42"/>
      <c r="JHG19" s="42"/>
      <c r="JIF19" s="42"/>
      <c r="JJE19" s="42"/>
      <c r="JKD19" s="42"/>
      <c r="JLC19" s="42"/>
      <c r="JMB19" s="42"/>
      <c r="JNA19" s="42"/>
      <c r="JNZ19" s="42"/>
      <c r="JOY19" s="42"/>
      <c r="JPX19" s="42"/>
      <c r="JQW19" s="42"/>
      <c r="JRV19" s="42"/>
      <c r="JSU19" s="42"/>
      <c r="JTT19" s="42"/>
      <c r="JUS19" s="42"/>
      <c r="JVR19" s="42"/>
      <c r="JWQ19" s="42"/>
      <c r="JXP19" s="42"/>
      <c r="JYO19" s="42"/>
      <c r="JZN19" s="42"/>
      <c r="KAM19" s="42"/>
      <c r="KBL19" s="42"/>
      <c r="KCK19" s="42"/>
      <c r="KDJ19" s="42"/>
      <c r="KEI19" s="42"/>
      <c r="KFH19" s="42"/>
      <c r="KGG19" s="42"/>
      <c r="KHF19" s="42"/>
      <c r="KIE19" s="42"/>
      <c r="KJD19" s="42"/>
      <c r="KKC19" s="42"/>
      <c r="KLB19" s="42"/>
      <c r="KMA19" s="42"/>
      <c r="KMZ19" s="42"/>
      <c r="KNY19" s="42"/>
      <c r="KOX19" s="42"/>
      <c r="KPW19" s="42"/>
      <c r="KQV19" s="42"/>
      <c r="KRU19" s="42"/>
      <c r="KST19" s="42"/>
      <c r="KTS19" s="42"/>
      <c r="KUR19" s="42"/>
      <c r="KVQ19" s="42"/>
      <c r="KWP19" s="42"/>
      <c r="KXO19" s="42"/>
      <c r="KYN19" s="42"/>
      <c r="KZM19" s="42"/>
      <c r="LAL19" s="42"/>
      <c r="LBK19" s="42"/>
      <c r="LCJ19" s="42"/>
      <c r="LDI19" s="42"/>
      <c r="LEH19" s="42"/>
      <c r="LFG19" s="42"/>
      <c r="LGF19" s="42"/>
      <c r="LHE19" s="42"/>
      <c r="LID19" s="42"/>
      <c r="LJC19" s="42"/>
      <c r="LKB19" s="42"/>
      <c r="LLA19" s="42"/>
      <c r="LLZ19" s="42"/>
      <c r="LMY19" s="42"/>
      <c r="LNX19" s="42"/>
      <c r="LOW19" s="42"/>
      <c r="LPV19" s="42"/>
      <c r="LQU19" s="42"/>
      <c r="LRT19" s="42"/>
      <c r="LSS19" s="42"/>
      <c r="LTR19" s="42"/>
      <c r="LUQ19" s="42"/>
      <c r="LVP19" s="42"/>
      <c r="LWO19" s="42"/>
      <c r="LXN19" s="42"/>
      <c r="LYM19" s="42"/>
      <c r="LZL19" s="42"/>
      <c r="MAK19" s="42"/>
      <c r="MBJ19" s="42"/>
      <c r="MCI19" s="42"/>
      <c r="MDH19" s="42"/>
      <c r="MEG19" s="42"/>
      <c r="MFF19" s="42"/>
      <c r="MGE19" s="42"/>
      <c r="MHD19" s="42"/>
      <c r="MIC19" s="42"/>
      <c r="MJB19" s="42"/>
      <c r="MKA19" s="42"/>
      <c r="MKZ19" s="42"/>
      <c r="MLY19" s="42"/>
      <c r="MMX19" s="42"/>
      <c r="MNW19" s="42"/>
      <c r="MOV19" s="42"/>
      <c r="MPU19" s="42"/>
      <c r="MQT19" s="42"/>
      <c r="MRS19" s="42"/>
      <c r="MSR19" s="42"/>
      <c r="MTQ19" s="42"/>
      <c r="MUP19" s="42"/>
      <c r="MVO19" s="42"/>
      <c r="MWN19" s="42"/>
      <c r="MXM19" s="42"/>
      <c r="MYL19" s="42"/>
      <c r="MZK19" s="42"/>
      <c r="NAJ19" s="42"/>
      <c r="NBI19" s="42"/>
      <c r="NCH19" s="42"/>
      <c r="NDG19" s="42"/>
      <c r="NEF19" s="42"/>
      <c r="NFE19" s="42"/>
      <c r="NGD19" s="42"/>
      <c r="NHC19" s="42"/>
      <c r="NIB19" s="42"/>
      <c r="NJA19" s="42"/>
      <c r="NJZ19" s="42"/>
      <c r="NKY19" s="42"/>
      <c r="NLX19" s="42"/>
      <c r="NMW19" s="42"/>
      <c r="NNV19" s="42"/>
      <c r="NOU19" s="42"/>
      <c r="NPT19" s="42"/>
      <c r="NQS19" s="42"/>
      <c r="NRR19" s="42"/>
      <c r="NSQ19" s="42"/>
      <c r="NTP19" s="42"/>
      <c r="NUO19" s="42"/>
      <c r="NVN19" s="42"/>
      <c r="NWM19" s="42"/>
      <c r="NXL19" s="42"/>
      <c r="NYK19" s="42"/>
      <c r="NZJ19" s="42"/>
      <c r="OAI19" s="42"/>
      <c r="OBH19" s="42"/>
      <c r="OCG19" s="42"/>
      <c r="ODF19" s="42"/>
      <c r="OEE19" s="42"/>
      <c r="OFD19" s="42"/>
      <c r="OGC19" s="42"/>
      <c r="OHB19" s="42"/>
      <c r="OIA19" s="42"/>
      <c r="OIZ19" s="42"/>
      <c r="OJY19" s="42"/>
      <c r="OKX19" s="42"/>
      <c r="OLW19" s="42"/>
      <c r="OMV19" s="42"/>
      <c r="ONU19" s="42"/>
      <c r="OOT19" s="42"/>
      <c r="OPS19" s="42"/>
      <c r="OQR19" s="42"/>
      <c r="ORQ19" s="42"/>
      <c r="OSP19" s="42"/>
      <c r="OTO19" s="42"/>
      <c r="OUN19" s="42"/>
      <c r="OVM19" s="42"/>
      <c r="OWL19" s="42"/>
      <c r="OXK19" s="42"/>
      <c r="OYJ19" s="42"/>
      <c r="OZI19" s="42"/>
      <c r="PAH19" s="42"/>
      <c r="PBG19" s="42"/>
      <c r="PCF19" s="42"/>
      <c r="PDE19" s="42"/>
      <c r="PED19" s="42"/>
      <c r="PFC19" s="42"/>
      <c r="PGB19" s="42"/>
      <c r="PHA19" s="42"/>
      <c r="PHZ19" s="42"/>
      <c r="PIY19" s="42"/>
      <c r="PJX19" s="42"/>
      <c r="PKW19" s="42"/>
      <c r="PLV19" s="42"/>
      <c r="PMU19" s="42"/>
      <c r="PNT19" s="42"/>
      <c r="POS19" s="42"/>
      <c r="PPR19" s="42"/>
      <c r="PQQ19" s="42"/>
      <c r="PRP19" s="42"/>
      <c r="PSO19" s="42"/>
      <c r="PTN19" s="42"/>
      <c r="PUM19" s="42"/>
      <c r="PVL19" s="42"/>
      <c r="PWK19" s="42"/>
      <c r="PXJ19" s="42"/>
      <c r="PYI19" s="42"/>
      <c r="PZH19" s="42"/>
      <c r="QAG19" s="42"/>
      <c r="QBF19" s="42"/>
      <c r="QCE19" s="42"/>
      <c r="QDD19" s="42"/>
      <c r="QEC19" s="42"/>
      <c r="QFB19" s="42"/>
      <c r="QGA19" s="42"/>
      <c r="QGZ19" s="42"/>
      <c r="QHY19" s="42"/>
      <c r="QIX19" s="42"/>
      <c r="QJW19" s="42"/>
      <c r="QKV19" s="42"/>
      <c r="QLU19" s="42"/>
      <c r="QMT19" s="42"/>
      <c r="QNS19" s="42"/>
      <c r="QOR19" s="42"/>
      <c r="QPQ19" s="42"/>
      <c r="QQP19" s="42"/>
      <c r="QRO19" s="42"/>
      <c r="QSN19" s="42"/>
      <c r="QTM19" s="42"/>
      <c r="QUL19" s="42"/>
      <c r="QVK19" s="42"/>
      <c r="QWJ19" s="42"/>
      <c r="QXI19" s="42"/>
      <c r="QYH19" s="42"/>
      <c r="QZG19" s="42"/>
      <c r="RAF19" s="42"/>
      <c r="RBE19" s="42"/>
      <c r="RCD19" s="42"/>
      <c r="RDC19" s="42"/>
      <c r="REB19" s="42"/>
      <c r="RFA19" s="42"/>
      <c r="RFZ19" s="42"/>
      <c r="RGY19" s="42"/>
      <c r="RHX19" s="42"/>
      <c r="RIW19" s="42"/>
      <c r="RJV19" s="42"/>
      <c r="RKU19" s="42"/>
      <c r="RLT19" s="42"/>
      <c r="RMS19" s="42"/>
      <c r="RNR19" s="42"/>
      <c r="ROQ19" s="42"/>
      <c r="RPP19" s="42"/>
      <c r="RQO19" s="42"/>
      <c r="RRN19" s="42"/>
      <c r="RSM19" s="42"/>
      <c r="RTL19" s="42"/>
      <c r="RUK19" s="42"/>
      <c r="RVJ19" s="42"/>
      <c r="RWI19" s="42"/>
      <c r="RXH19" s="42"/>
      <c r="RYG19" s="42"/>
      <c r="RZF19" s="42"/>
      <c r="SAE19" s="42"/>
      <c r="SBD19" s="42"/>
      <c r="SCC19" s="42"/>
      <c r="SDB19" s="42"/>
      <c r="SEA19" s="42"/>
      <c r="SEZ19" s="42"/>
      <c r="SFY19" s="42"/>
      <c r="SGX19" s="42"/>
      <c r="SHW19" s="42"/>
      <c r="SIV19" s="42"/>
      <c r="SJU19" s="42"/>
      <c r="SKT19" s="42"/>
      <c r="SLS19" s="42"/>
      <c r="SMR19" s="42"/>
      <c r="SNQ19" s="42"/>
      <c r="SOP19" s="42"/>
      <c r="SPO19" s="42"/>
      <c r="SQN19" s="42"/>
      <c r="SRM19" s="42"/>
      <c r="SSL19" s="42"/>
      <c r="STK19" s="42"/>
      <c r="SUJ19" s="42"/>
      <c r="SVI19" s="42"/>
      <c r="SWH19" s="42"/>
      <c r="SXG19" s="42"/>
      <c r="SYF19" s="42"/>
      <c r="SZE19" s="42"/>
      <c r="TAD19" s="42"/>
      <c r="TBC19" s="42"/>
      <c r="TCB19" s="42"/>
      <c r="TDA19" s="42"/>
      <c r="TDZ19" s="42"/>
      <c r="TEY19" s="42"/>
      <c r="TFX19" s="42"/>
      <c r="TGW19" s="42"/>
      <c r="THV19" s="42"/>
      <c r="TIU19" s="42"/>
      <c r="TJT19" s="42"/>
      <c r="TKS19" s="42"/>
      <c r="TLR19" s="42"/>
      <c r="TMQ19" s="42"/>
      <c r="TNP19" s="42"/>
      <c r="TOO19" s="42"/>
      <c r="TPN19" s="42"/>
      <c r="TQM19" s="42"/>
      <c r="TRL19" s="42"/>
      <c r="TSK19" s="42"/>
      <c r="TTJ19" s="42"/>
      <c r="TUI19" s="42"/>
      <c r="TVH19" s="42"/>
      <c r="TWG19" s="42"/>
      <c r="TXF19" s="42"/>
      <c r="TYE19" s="42"/>
      <c r="TZD19" s="42"/>
      <c r="UAC19" s="42"/>
      <c r="UBB19" s="42"/>
      <c r="UCA19" s="42"/>
      <c r="UCZ19" s="42"/>
      <c r="UDY19" s="42"/>
      <c r="UEX19" s="42"/>
      <c r="UFW19" s="42"/>
      <c r="UGV19" s="42"/>
      <c r="UHU19" s="42"/>
      <c r="UIT19" s="42"/>
      <c r="UJS19" s="42"/>
      <c r="UKR19" s="42"/>
      <c r="ULQ19" s="42"/>
      <c r="UMP19" s="42"/>
      <c r="UNO19" s="42"/>
      <c r="UON19" s="42"/>
      <c r="UPM19" s="42"/>
      <c r="UQL19" s="42"/>
      <c r="URK19" s="42"/>
      <c r="USJ19" s="42"/>
      <c r="UTI19" s="42"/>
      <c r="UUH19" s="42"/>
      <c r="UVG19" s="42"/>
      <c r="UWF19" s="42"/>
      <c r="UXE19" s="42"/>
      <c r="UYD19" s="42"/>
      <c r="UZC19" s="42"/>
      <c r="VAB19" s="42"/>
      <c r="VBA19" s="42"/>
      <c r="VBZ19" s="42"/>
      <c r="VCY19" s="42"/>
      <c r="VDX19" s="42"/>
      <c r="VEW19" s="42"/>
      <c r="VFV19" s="42"/>
      <c r="VGU19" s="42"/>
      <c r="VHT19" s="42"/>
      <c r="VIS19" s="42"/>
      <c r="VJR19" s="42"/>
      <c r="VKQ19" s="42"/>
      <c r="VLP19" s="42"/>
      <c r="VMO19" s="42"/>
      <c r="VNN19" s="42"/>
      <c r="VOM19" s="42"/>
      <c r="VPL19" s="42"/>
      <c r="VQK19" s="42"/>
      <c r="VRJ19" s="42"/>
      <c r="VSI19" s="42"/>
      <c r="VTH19" s="42"/>
      <c r="VUG19" s="42"/>
      <c r="VVF19" s="42"/>
      <c r="VWE19" s="42"/>
      <c r="VXD19" s="42"/>
      <c r="VYC19" s="42"/>
      <c r="VZB19" s="42"/>
      <c r="WAA19" s="42"/>
      <c r="WAZ19" s="42"/>
      <c r="WBY19" s="42"/>
      <c r="WCX19" s="42"/>
      <c r="WDW19" s="42"/>
      <c r="WEV19" s="42"/>
      <c r="WFU19" s="42"/>
      <c r="WGT19" s="42"/>
      <c r="WHS19" s="42"/>
      <c r="WIR19" s="42"/>
      <c r="WJQ19" s="42"/>
      <c r="WKP19" s="42"/>
      <c r="WLO19" s="42"/>
      <c r="WMN19" s="42"/>
      <c r="WNM19" s="42"/>
      <c r="WOL19" s="42"/>
      <c r="WPK19" s="42"/>
      <c r="WQJ19" s="42"/>
      <c r="WRI19" s="42"/>
      <c r="WSH19" s="42"/>
      <c r="WTG19" s="42"/>
      <c r="WUF19" s="42"/>
      <c r="WVE19" s="42"/>
      <c r="WWD19" s="42"/>
      <c r="WXC19" s="42"/>
      <c r="WYB19" s="42"/>
      <c r="WZA19" s="42"/>
      <c r="WZZ19" s="42"/>
      <c r="XAY19" s="42"/>
      <c r="XBX19" s="42"/>
      <c r="XCW19" s="42"/>
      <c r="XDV19" s="42"/>
      <c r="XEU19" s="42"/>
    </row>
    <row r="20" spans="1:1000 1025:2025 2050:3050 3075:4075 4100:5100 5125:6125 6150:7150 7175:8175 8200:9200 9225:10225 10250:11250 11275:12275 12300:13300 13325:14325 14350:15350 15375:16375" ht="13.5" hidden="1">
      <c r="A20" s="135" t="s">
        <v>104</v>
      </c>
      <c r="B20" s="71">
        <v>3.8</v>
      </c>
      <c r="C20" s="135">
        <v>0</v>
      </c>
      <c r="D20" s="135">
        <v>0</v>
      </c>
      <c r="E20" s="135">
        <v>0</v>
      </c>
      <c r="F20" s="135">
        <v>0</v>
      </c>
      <c r="G20" s="135">
        <v>0</v>
      </c>
      <c r="H20" s="135">
        <v>0</v>
      </c>
      <c r="I20" s="135">
        <v>0</v>
      </c>
      <c r="J20" s="135">
        <v>0</v>
      </c>
      <c r="K20" s="135">
        <v>0</v>
      </c>
      <c r="L20" s="135">
        <v>0</v>
      </c>
      <c r="M20" s="135">
        <v>0</v>
      </c>
      <c r="N20" s="135">
        <v>0</v>
      </c>
      <c r="O20" s="135">
        <v>0</v>
      </c>
      <c r="P20" s="135">
        <v>0</v>
      </c>
      <c r="Q20" s="135">
        <v>0</v>
      </c>
      <c r="R20" s="135">
        <v>0</v>
      </c>
      <c r="S20" s="135">
        <v>0</v>
      </c>
      <c r="T20" s="71">
        <v>4</v>
      </c>
      <c r="U20" s="71">
        <v>5.5</v>
      </c>
      <c r="V20" s="71">
        <v>2.5</v>
      </c>
      <c r="W20" s="71"/>
      <c r="X20" s="71">
        <v>3.8</v>
      </c>
      <c r="Y20" s="71"/>
      <c r="Z20" s="135">
        <v>2.5</v>
      </c>
      <c r="AA20" s="135">
        <v>4</v>
      </c>
      <c r="AB20" s="135">
        <v>5.5</v>
      </c>
      <c r="AC20" s="135"/>
      <c r="AD20" s="135"/>
      <c r="AX20" s="42"/>
      <c r="BW20" s="42"/>
      <c r="CV20" s="42"/>
      <c r="DU20" s="42"/>
      <c r="ET20" s="42"/>
      <c r="FS20" s="42"/>
      <c r="GR20" s="42"/>
      <c r="HQ20" s="42"/>
      <c r="IP20" s="42"/>
      <c r="JO20" s="42"/>
      <c r="KN20" s="42"/>
      <c r="LM20" s="42"/>
      <c r="ML20" s="42"/>
      <c r="NK20" s="42"/>
      <c r="OJ20" s="42"/>
      <c r="PI20" s="42"/>
      <c r="QH20" s="42"/>
      <c r="RG20" s="42"/>
      <c r="SF20" s="42"/>
      <c r="TE20" s="42"/>
      <c r="UD20" s="42"/>
      <c r="VC20" s="42"/>
      <c r="WB20" s="42"/>
      <c r="XA20" s="42"/>
      <c r="XZ20" s="42"/>
      <c r="YY20" s="42"/>
      <c r="ZX20" s="42"/>
      <c r="AAW20" s="42"/>
      <c r="ABV20" s="42"/>
      <c r="ACU20" s="42"/>
      <c r="ADT20" s="42"/>
      <c r="AES20" s="42"/>
      <c r="AFR20" s="42"/>
      <c r="AGQ20" s="42"/>
      <c r="AHP20" s="42"/>
      <c r="AIO20" s="42"/>
      <c r="AJN20" s="42"/>
      <c r="AKM20" s="42"/>
      <c r="ALL20" s="42"/>
      <c r="AMK20" s="42"/>
      <c r="ANJ20" s="42"/>
      <c r="AOI20" s="42"/>
      <c r="APH20" s="42"/>
      <c r="AQG20" s="42"/>
      <c r="ARF20" s="42"/>
      <c r="ASE20" s="42"/>
      <c r="ATD20" s="42"/>
      <c r="AUC20" s="42"/>
      <c r="AVB20" s="42"/>
      <c r="AWA20" s="42"/>
      <c r="AWZ20" s="42"/>
      <c r="AXY20" s="42"/>
      <c r="AYX20" s="42"/>
      <c r="AZW20" s="42"/>
      <c r="BAV20" s="42"/>
      <c r="BBU20" s="42"/>
      <c r="BCT20" s="42"/>
      <c r="BDS20" s="42"/>
      <c r="BER20" s="42"/>
      <c r="BFQ20" s="42"/>
      <c r="BGP20" s="42"/>
      <c r="BHO20" s="42"/>
      <c r="BIN20" s="42"/>
      <c r="BJM20" s="42"/>
      <c r="BKL20" s="42"/>
      <c r="BLK20" s="42"/>
      <c r="BMJ20" s="42"/>
      <c r="BNI20" s="42"/>
      <c r="BOH20" s="42"/>
      <c r="BPG20" s="42"/>
      <c r="BQF20" s="42"/>
      <c r="BRE20" s="42"/>
      <c r="BSD20" s="42"/>
      <c r="BTC20" s="42"/>
      <c r="BUB20" s="42"/>
      <c r="BVA20" s="42"/>
      <c r="BVZ20" s="42"/>
      <c r="BWY20" s="42"/>
      <c r="BXX20" s="42"/>
      <c r="BYW20" s="42"/>
      <c r="BZV20" s="42"/>
      <c r="CAU20" s="42"/>
      <c r="CBT20" s="42"/>
      <c r="CCS20" s="42"/>
      <c r="CDR20" s="42"/>
      <c r="CEQ20" s="42"/>
      <c r="CFP20" s="42"/>
      <c r="CGO20" s="42"/>
      <c r="CHN20" s="42"/>
      <c r="CIM20" s="42"/>
      <c r="CJL20" s="42"/>
      <c r="CKK20" s="42"/>
      <c r="CLJ20" s="42"/>
      <c r="CMI20" s="42"/>
      <c r="CNH20" s="42"/>
      <c r="COG20" s="42"/>
      <c r="CPF20" s="42"/>
      <c r="CQE20" s="42"/>
      <c r="CRD20" s="42"/>
      <c r="CSC20" s="42"/>
      <c r="CTB20" s="42"/>
      <c r="CUA20" s="42"/>
      <c r="CUZ20" s="42"/>
      <c r="CVY20" s="42"/>
      <c r="CWX20" s="42"/>
      <c r="CXW20" s="42"/>
      <c r="CYV20" s="42"/>
      <c r="CZU20" s="42"/>
      <c r="DAT20" s="42"/>
      <c r="DBS20" s="42"/>
      <c r="DCR20" s="42"/>
      <c r="DDQ20" s="42"/>
      <c r="DEP20" s="42"/>
      <c r="DFO20" s="42"/>
      <c r="DGN20" s="42"/>
      <c r="DHM20" s="42"/>
      <c r="DIL20" s="42"/>
      <c r="DJK20" s="42"/>
      <c r="DKJ20" s="42"/>
      <c r="DLI20" s="42"/>
      <c r="DMH20" s="42"/>
      <c r="DNG20" s="42"/>
      <c r="DOF20" s="42"/>
      <c r="DPE20" s="42"/>
      <c r="DQD20" s="42"/>
      <c r="DRC20" s="42"/>
      <c r="DSB20" s="42"/>
      <c r="DTA20" s="42"/>
      <c r="DTZ20" s="42"/>
      <c r="DUY20" s="42"/>
      <c r="DVX20" s="42"/>
      <c r="DWW20" s="42"/>
      <c r="DXV20" s="42"/>
      <c r="DYU20" s="42"/>
      <c r="DZT20" s="42"/>
      <c r="EAS20" s="42"/>
      <c r="EBR20" s="42"/>
      <c r="ECQ20" s="42"/>
      <c r="EDP20" s="42"/>
      <c r="EEO20" s="42"/>
      <c r="EFN20" s="42"/>
      <c r="EGM20" s="42"/>
      <c r="EHL20" s="42"/>
      <c r="EIK20" s="42"/>
      <c r="EJJ20" s="42"/>
      <c r="EKI20" s="42"/>
      <c r="ELH20" s="42"/>
      <c r="EMG20" s="42"/>
      <c r="ENF20" s="42"/>
      <c r="EOE20" s="42"/>
      <c r="EPD20" s="42"/>
      <c r="EQC20" s="42"/>
      <c r="ERB20" s="42"/>
      <c r="ESA20" s="42"/>
      <c r="ESZ20" s="42"/>
      <c r="ETY20" s="42"/>
      <c r="EUX20" s="42"/>
      <c r="EVW20" s="42"/>
      <c r="EWV20" s="42"/>
      <c r="EXU20" s="42"/>
      <c r="EYT20" s="42"/>
      <c r="EZS20" s="42"/>
      <c r="FAR20" s="42"/>
      <c r="FBQ20" s="42"/>
      <c r="FCP20" s="42"/>
      <c r="FDO20" s="42"/>
      <c r="FEN20" s="42"/>
      <c r="FFM20" s="42"/>
      <c r="FGL20" s="42"/>
      <c r="FHK20" s="42"/>
      <c r="FIJ20" s="42"/>
      <c r="FJI20" s="42"/>
      <c r="FKH20" s="42"/>
      <c r="FLG20" s="42"/>
      <c r="FMF20" s="42"/>
      <c r="FNE20" s="42"/>
      <c r="FOD20" s="42"/>
      <c r="FPC20" s="42"/>
      <c r="FQB20" s="42"/>
      <c r="FRA20" s="42"/>
      <c r="FRZ20" s="42"/>
      <c r="FSY20" s="42"/>
      <c r="FTX20" s="42"/>
      <c r="FUW20" s="42"/>
      <c r="FVV20" s="42"/>
      <c r="FWU20" s="42"/>
      <c r="FXT20" s="42"/>
      <c r="FYS20" s="42"/>
      <c r="FZR20" s="42"/>
      <c r="GAQ20" s="42"/>
      <c r="GBP20" s="42"/>
      <c r="GCO20" s="42"/>
      <c r="GDN20" s="42"/>
      <c r="GEM20" s="42"/>
      <c r="GFL20" s="42"/>
      <c r="GGK20" s="42"/>
      <c r="GHJ20" s="42"/>
      <c r="GII20" s="42"/>
      <c r="GJH20" s="42"/>
      <c r="GKG20" s="42"/>
      <c r="GLF20" s="42"/>
      <c r="GME20" s="42"/>
      <c r="GND20" s="42"/>
      <c r="GOC20" s="42"/>
      <c r="GPB20" s="42"/>
      <c r="GQA20" s="42"/>
      <c r="GQZ20" s="42"/>
      <c r="GRY20" s="42"/>
      <c r="GSX20" s="42"/>
      <c r="GTW20" s="42"/>
      <c r="GUV20" s="42"/>
      <c r="GVU20" s="42"/>
      <c r="GWT20" s="42"/>
      <c r="GXS20" s="42"/>
      <c r="GYR20" s="42"/>
      <c r="GZQ20" s="42"/>
      <c r="HAP20" s="42"/>
      <c r="HBO20" s="42"/>
      <c r="HCN20" s="42"/>
      <c r="HDM20" s="42"/>
      <c r="HEL20" s="42"/>
      <c r="HFK20" s="42"/>
      <c r="HGJ20" s="42"/>
      <c r="HHI20" s="42"/>
      <c r="HIH20" s="42"/>
      <c r="HJG20" s="42"/>
      <c r="HKF20" s="42"/>
      <c r="HLE20" s="42"/>
      <c r="HMD20" s="42"/>
      <c r="HNC20" s="42"/>
      <c r="HOB20" s="42"/>
      <c r="HPA20" s="42"/>
      <c r="HPZ20" s="42"/>
      <c r="HQY20" s="42"/>
      <c r="HRX20" s="42"/>
      <c r="HSW20" s="42"/>
      <c r="HTV20" s="42"/>
      <c r="HUU20" s="42"/>
      <c r="HVT20" s="42"/>
      <c r="HWS20" s="42"/>
      <c r="HXR20" s="42"/>
      <c r="HYQ20" s="42"/>
      <c r="HZP20" s="42"/>
      <c r="IAO20" s="42"/>
      <c r="IBN20" s="42"/>
      <c r="ICM20" s="42"/>
      <c r="IDL20" s="42"/>
      <c r="IEK20" s="42"/>
      <c r="IFJ20" s="42"/>
      <c r="IGI20" s="42"/>
      <c r="IHH20" s="42"/>
      <c r="IIG20" s="42"/>
      <c r="IJF20" s="42"/>
      <c r="IKE20" s="42"/>
      <c r="ILD20" s="42"/>
      <c r="IMC20" s="42"/>
      <c r="INB20" s="42"/>
      <c r="IOA20" s="42"/>
      <c r="IOZ20" s="42"/>
      <c r="IPY20" s="42"/>
      <c r="IQX20" s="42"/>
      <c r="IRW20" s="42"/>
      <c r="ISV20" s="42"/>
      <c r="ITU20" s="42"/>
      <c r="IUT20" s="42"/>
      <c r="IVS20" s="42"/>
      <c r="IWR20" s="42"/>
      <c r="IXQ20" s="42"/>
      <c r="IYP20" s="42"/>
      <c r="IZO20" s="42"/>
      <c r="JAN20" s="42"/>
      <c r="JBM20" s="42"/>
      <c r="JCL20" s="42"/>
      <c r="JDK20" s="42"/>
      <c r="JEJ20" s="42"/>
      <c r="JFI20" s="42"/>
      <c r="JGH20" s="42"/>
      <c r="JHG20" s="42"/>
      <c r="JIF20" s="42"/>
      <c r="JJE20" s="42"/>
      <c r="JKD20" s="42"/>
      <c r="JLC20" s="42"/>
      <c r="JMB20" s="42"/>
      <c r="JNA20" s="42"/>
      <c r="JNZ20" s="42"/>
      <c r="JOY20" s="42"/>
      <c r="JPX20" s="42"/>
      <c r="JQW20" s="42"/>
      <c r="JRV20" s="42"/>
      <c r="JSU20" s="42"/>
      <c r="JTT20" s="42"/>
      <c r="JUS20" s="42"/>
      <c r="JVR20" s="42"/>
      <c r="JWQ20" s="42"/>
      <c r="JXP20" s="42"/>
      <c r="JYO20" s="42"/>
      <c r="JZN20" s="42"/>
      <c r="KAM20" s="42"/>
      <c r="KBL20" s="42"/>
      <c r="KCK20" s="42"/>
      <c r="KDJ20" s="42"/>
      <c r="KEI20" s="42"/>
      <c r="KFH20" s="42"/>
      <c r="KGG20" s="42"/>
      <c r="KHF20" s="42"/>
      <c r="KIE20" s="42"/>
      <c r="KJD20" s="42"/>
      <c r="KKC20" s="42"/>
      <c r="KLB20" s="42"/>
      <c r="KMA20" s="42"/>
      <c r="KMZ20" s="42"/>
      <c r="KNY20" s="42"/>
      <c r="KOX20" s="42"/>
      <c r="KPW20" s="42"/>
      <c r="KQV20" s="42"/>
      <c r="KRU20" s="42"/>
      <c r="KST20" s="42"/>
      <c r="KTS20" s="42"/>
      <c r="KUR20" s="42"/>
      <c r="KVQ20" s="42"/>
      <c r="KWP20" s="42"/>
      <c r="KXO20" s="42"/>
      <c r="KYN20" s="42"/>
      <c r="KZM20" s="42"/>
      <c r="LAL20" s="42"/>
      <c r="LBK20" s="42"/>
      <c r="LCJ20" s="42"/>
      <c r="LDI20" s="42"/>
      <c r="LEH20" s="42"/>
      <c r="LFG20" s="42"/>
      <c r="LGF20" s="42"/>
      <c r="LHE20" s="42"/>
      <c r="LID20" s="42"/>
      <c r="LJC20" s="42"/>
      <c r="LKB20" s="42"/>
      <c r="LLA20" s="42"/>
      <c r="LLZ20" s="42"/>
      <c r="LMY20" s="42"/>
      <c r="LNX20" s="42"/>
      <c r="LOW20" s="42"/>
      <c r="LPV20" s="42"/>
      <c r="LQU20" s="42"/>
      <c r="LRT20" s="42"/>
      <c r="LSS20" s="42"/>
      <c r="LTR20" s="42"/>
      <c r="LUQ20" s="42"/>
      <c r="LVP20" s="42"/>
      <c r="LWO20" s="42"/>
      <c r="LXN20" s="42"/>
      <c r="LYM20" s="42"/>
      <c r="LZL20" s="42"/>
      <c r="MAK20" s="42"/>
      <c r="MBJ20" s="42"/>
      <c r="MCI20" s="42"/>
      <c r="MDH20" s="42"/>
      <c r="MEG20" s="42"/>
      <c r="MFF20" s="42"/>
      <c r="MGE20" s="42"/>
      <c r="MHD20" s="42"/>
      <c r="MIC20" s="42"/>
      <c r="MJB20" s="42"/>
      <c r="MKA20" s="42"/>
      <c r="MKZ20" s="42"/>
      <c r="MLY20" s="42"/>
      <c r="MMX20" s="42"/>
      <c r="MNW20" s="42"/>
      <c r="MOV20" s="42"/>
      <c r="MPU20" s="42"/>
      <c r="MQT20" s="42"/>
      <c r="MRS20" s="42"/>
      <c r="MSR20" s="42"/>
      <c r="MTQ20" s="42"/>
      <c r="MUP20" s="42"/>
      <c r="MVO20" s="42"/>
      <c r="MWN20" s="42"/>
      <c r="MXM20" s="42"/>
      <c r="MYL20" s="42"/>
      <c r="MZK20" s="42"/>
      <c r="NAJ20" s="42"/>
      <c r="NBI20" s="42"/>
      <c r="NCH20" s="42"/>
      <c r="NDG20" s="42"/>
      <c r="NEF20" s="42"/>
      <c r="NFE20" s="42"/>
      <c r="NGD20" s="42"/>
      <c r="NHC20" s="42"/>
      <c r="NIB20" s="42"/>
      <c r="NJA20" s="42"/>
      <c r="NJZ20" s="42"/>
      <c r="NKY20" s="42"/>
      <c r="NLX20" s="42"/>
      <c r="NMW20" s="42"/>
      <c r="NNV20" s="42"/>
      <c r="NOU20" s="42"/>
      <c r="NPT20" s="42"/>
      <c r="NQS20" s="42"/>
      <c r="NRR20" s="42"/>
      <c r="NSQ20" s="42"/>
      <c r="NTP20" s="42"/>
      <c r="NUO20" s="42"/>
      <c r="NVN20" s="42"/>
      <c r="NWM20" s="42"/>
      <c r="NXL20" s="42"/>
      <c r="NYK20" s="42"/>
      <c r="NZJ20" s="42"/>
      <c r="OAI20" s="42"/>
      <c r="OBH20" s="42"/>
      <c r="OCG20" s="42"/>
      <c r="ODF20" s="42"/>
      <c r="OEE20" s="42"/>
      <c r="OFD20" s="42"/>
      <c r="OGC20" s="42"/>
      <c r="OHB20" s="42"/>
      <c r="OIA20" s="42"/>
      <c r="OIZ20" s="42"/>
      <c r="OJY20" s="42"/>
      <c r="OKX20" s="42"/>
      <c r="OLW20" s="42"/>
      <c r="OMV20" s="42"/>
      <c r="ONU20" s="42"/>
      <c r="OOT20" s="42"/>
      <c r="OPS20" s="42"/>
      <c r="OQR20" s="42"/>
      <c r="ORQ20" s="42"/>
      <c r="OSP20" s="42"/>
      <c r="OTO20" s="42"/>
      <c r="OUN20" s="42"/>
      <c r="OVM20" s="42"/>
      <c r="OWL20" s="42"/>
      <c r="OXK20" s="42"/>
      <c r="OYJ20" s="42"/>
      <c r="OZI20" s="42"/>
      <c r="PAH20" s="42"/>
      <c r="PBG20" s="42"/>
      <c r="PCF20" s="42"/>
      <c r="PDE20" s="42"/>
      <c r="PED20" s="42"/>
      <c r="PFC20" s="42"/>
      <c r="PGB20" s="42"/>
      <c r="PHA20" s="42"/>
      <c r="PHZ20" s="42"/>
      <c r="PIY20" s="42"/>
      <c r="PJX20" s="42"/>
      <c r="PKW20" s="42"/>
      <c r="PLV20" s="42"/>
      <c r="PMU20" s="42"/>
      <c r="PNT20" s="42"/>
      <c r="POS20" s="42"/>
      <c r="PPR20" s="42"/>
      <c r="PQQ20" s="42"/>
      <c r="PRP20" s="42"/>
      <c r="PSO20" s="42"/>
      <c r="PTN20" s="42"/>
      <c r="PUM20" s="42"/>
      <c r="PVL20" s="42"/>
      <c r="PWK20" s="42"/>
      <c r="PXJ20" s="42"/>
      <c r="PYI20" s="42"/>
      <c r="PZH20" s="42"/>
      <c r="QAG20" s="42"/>
      <c r="QBF20" s="42"/>
      <c r="QCE20" s="42"/>
      <c r="QDD20" s="42"/>
      <c r="QEC20" s="42"/>
      <c r="QFB20" s="42"/>
      <c r="QGA20" s="42"/>
      <c r="QGZ20" s="42"/>
      <c r="QHY20" s="42"/>
      <c r="QIX20" s="42"/>
      <c r="QJW20" s="42"/>
      <c r="QKV20" s="42"/>
      <c r="QLU20" s="42"/>
      <c r="QMT20" s="42"/>
      <c r="QNS20" s="42"/>
      <c r="QOR20" s="42"/>
      <c r="QPQ20" s="42"/>
      <c r="QQP20" s="42"/>
      <c r="QRO20" s="42"/>
      <c r="QSN20" s="42"/>
      <c r="QTM20" s="42"/>
      <c r="QUL20" s="42"/>
      <c r="QVK20" s="42"/>
      <c r="QWJ20" s="42"/>
      <c r="QXI20" s="42"/>
      <c r="QYH20" s="42"/>
      <c r="QZG20" s="42"/>
      <c r="RAF20" s="42"/>
      <c r="RBE20" s="42"/>
      <c r="RCD20" s="42"/>
      <c r="RDC20" s="42"/>
      <c r="REB20" s="42"/>
      <c r="RFA20" s="42"/>
      <c r="RFZ20" s="42"/>
      <c r="RGY20" s="42"/>
      <c r="RHX20" s="42"/>
      <c r="RIW20" s="42"/>
      <c r="RJV20" s="42"/>
      <c r="RKU20" s="42"/>
      <c r="RLT20" s="42"/>
      <c r="RMS20" s="42"/>
      <c r="RNR20" s="42"/>
      <c r="ROQ20" s="42"/>
      <c r="RPP20" s="42"/>
      <c r="RQO20" s="42"/>
      <c r="RRN20" s="42"/>
      <c r="RSM20" s="42"/>
      <c r="RTL20" s="42"/>
      <c r="RUK20" s="42"/>
      <c r="RVJ20" s="42"/>
      <c r="RWI20" s="42"/>
      <c r="RXH20" s="42"/>
      <c r="RYG20" s="42"/>
      <c r="RZF20" s="42"/>
      <c r="SAE20" s="42"/>
      <c r="SBD20" s="42"/>
      <c r="SCC20" s="42"/>
      <c r="SDB20" s="42"/>
      <c r="SEA20" s="42"/>
      <c r="SEZ20" s="42"/>
      <c r="SFY20" s="42"/>
      <c r="SGX20" s="42"/>
      <c r="SHW20" s="42"/>
      <c r="SIV20" s="42"/>
      <c r="SJU20" s="42"/>
      <c r="SKT20" s="42"/>
      <c r="SLS20" s="42"/>
      <c r="SMR20" s="42"/>
      <c r="SNQ20" s="42"/>
      <c r="SOP20" s="42"/>
      <c r="SPO20" s="42"/>
      <c r="SQN20" s="42"/>
      <c r="SRM20" s="42"/>
      <c r="SSL20" s="42"/>
      <c r="STK20" s="42"/>
      <c r="SUJ20" s="42"/>
      <c r="SVI20" s="42"/>
      <c r="SWH20" s="42"/>
      <c r="SXG20" s="42"/>
      <c r="SYF20" s="42"/>
      <c r="SZE20" s="42"/>
      <c r="TAD20" s="42"/>
      <c r="TBC20" s="42"/>
      <c r="TCB20" s="42"/>
      <c r="TDA20" s="42"/>
      <c r="TDZ20" s="42"/>
      <c r="TEY20" s="42"/>
      <c r="TFX20" s="42"/>
      <c r="TGW20" s="42"/>
      <c r="THV20" s="42"/>
      <c r="TIU20" s="42"/>
      <c r="TJT20" s="42"/>
      <c r="TKS20" s="42"/>
      <c r="TLR20" s="42"/>
      <c r="TMQ20" s="42"/>
      <c r="TNP20" s="42"/>
      <c r="TOO20" s="42"/>
      <c r="TPN20" s="42"/>
      <c r="TQM20" s="42"/>
      <c r="TRL20" s="42"/>
      <c r="TSK20" s="42"/>
      <c r="TTJ20" s="42"/>
      <c r="TUI20" s="42"/>
      <c r="TVH20" s="42"/>
      <c r="TWG20" s="42"/>
      <c r="TXF20" s="42"/>
      <c r="TYE20" s="42"/>
      <c r="TZD20" s="42"/>
      <c r="UAC20" s="42"/>
      <c r="UBB20" s="42"/>
      <c r="UCA20" s="42"/>
      <c r="UCZ20" s="42"/>
      <c r="UDY20" s="42"/>
      <c r="UEX20" s="42"/>
      <c r="UFW20" s="42"/>
      <c r="UGV20" s="42"/>
      <c r="UHU20" s="42"/>
      <c r="UIT20" s="42"/>
      <c r="UJS20" s="42"/>
      <c r="UKR20" s="42"/>
      <c r="ULQ20" s="42"/>
      <c r="UMP20" s="42"/>
      <c r="UNO20" s="42"/>
      <c r="UON20" s="42"/>
      <c r="UPM20" s="42"/>
      <c r="UQL20" s="42"/>
      <c r="URK20" s="42"/>
      <c r="USJ20" s="42"/>
      <c r="UTI20" s="42"/>
      <c r="UUH20" s="42"/>
      <c r="UVG20" s="42"/>
      <c r="UWF20" s="42"/>
      <c r="UXE20" s="42"/>
      <c r="UYD20" s="42"/>
      <c r="UZC20" s="42"/>
      <c r="VAB20" s="42"/>
      <c r="VBA20" s="42"/>
      <c r="VBZ20" s="42"/>
      <c r="VCY20" s="42"/>
      <c r="VDX20" s="42"/>
      <c r="VEW20" s="42"/>
      <c r="VFV20" s="42"/>
      <c r="VGU20" s="42"/>
      <c r="VHT20" s="42"/>
      <c r="VIS20" s="42"/>
      <c r="VJR20" s="42"/>
      <c r="VKQ20" s="42"/>
      <c r="VLP20" s="42"/>
      <c r="VMO20" s="42"/>
      <c r="VNN20" s="42"/>
      <c r="VOM20" s="42"/>
      <c r="VPL20" s="42"/>
      <c r="VQK20" s="42"/>
      <c r="VRJ20" s="42"/>
      <c r="VSI20" s="42"/>
      <c r="VTH20" s="42"/>
      <c r="VUG20" s="42"/>
      <c r="VVF20" s="42"/>
      <c r="VWE20" s="42"/>
      <c r="VXD20" s="42"/>
      <c r="VYC20" s="42"/>
      <c r="VZB20" s="42"/>
      <c r="WAA20" s="42"/>
      <c r="WAZ20" s="42"/>
      <c r="WBY20" s="42"/>
      <c r="WCX20" s="42"/>
      <c r="WDW20" s="42"/>
      <c r="WEV20" s="42"/>
      <c r="WFU20" s="42"/>
      <c r="WGT20" s="42"/>
      <c r="WHS20" s="42"/>
      <c r="WIR20" s="42"/>
      <c r="WJQ20" s="42"/>
      <c r="WKP20" s="42"/>
      <c r="WLO20" s="42"/>
      <c r="WMN20" s="42"/>
      <c r="WNM20" s="42"/>
      <c r="WOL20" s="42"/>
      <c r="WPK20" s="42"/>
      <c r="WQJ20" s="42"/>
      <c r="WRI20" s="42"/>
      <c r="WSH20" s="42"/>
      <c r="WTG20" s="42"/>
      <c r="WUF20" s="42"/>
      <c r="WVE20" s="42"/>
      <c r="WWD20" s="42"/>
      <c r="WXC20" s="42"/>
      <c r="WYB20" s="42"/>
      <c r="WZA20" s="42"/>
      <c r="WZZ20" s="42"/>
      <c r="XAY20" s="42"/>
      <c r="XBX20" s="42"/>
      <c r="XCW20" s="42"/>
      <c r="XDV20" s="42"/>
      <c r="XEU20" s="42"/>
    </row>
    <row r="21" spans="1:1000 1025:2025 2050:3050 3075:4075 4100:5100 5125:6125 6150:7150 7175:8175 8200:9200 9225:10225 10250:11250 11275:12275 12300:13300 13325:14325 14350:15350 15375:16375" ht="13.5" hidden="1">
      <c r="A21" s="135" t="s">
        <v>105</v>
      </c>
      <c r="B21" s="71">
        <v>1.8</v>
      </c>
      <c r="C21" s="135">
        <v>0</v>
      </c>
      <c r="D21" s="135">
        <v>0</v>
      </c>
      <c r="E21" s="135">
        <v>0</v>
      </c>
      <c r="F21" s="135">
        <v>0</v>
      </c>
      <c r="G21" s="135">
        <v>0</v>
      </c>
      <c r="H21" s="135">
        <v>0</v>
      </c>
      <c r="I21" s="135">
        <v>0</v>
      </c>
      <c r="J21" s="135">
        <v>0</v>
      </c>
      <c r="K21" s="135">
        <v>0</v>
      </c>
      <c r="L21" s="135">
        <v>0</v>
      </c>
      <c r="M21" s="135">
        <v>0</v>
      </c>
      <c r="N21" s="135">
        <v>0</v>
      </c>
      <c r="O21" s="135">
        <v>0</v>
      </c>
      <c r="P21" s="135">
        <v>0</v>
      </c>
      <c r="Q21" s="135">
        <v>0</v>
      </c>
      <c r="R21" s="135">
        <v>0</v>
      </c>
      <c r="S21" s="135">
        <v>0</v>
      </c>
      <c r="T21" s="71">
        <v>4</v>
      </c>
      <c r="U21" s="71">
        <v>5.5</v>
      </c>
      <c r="V21" s="71">
        <v>2.5</v>
      </c>
      <c r="W21" s="71"/>
      <c r="X21" s="71">
        <v>1.8</v>
      </c>
      <c r="Y21" s="71"/>
      <c r="Z21" s="135">
        <v>2.5</v>
      </c>
      <c r="AA21" s="135">
        <v>4</v>
      </c>
      <c r="AB21" s="135">
        <v>5.5</v>
      </c>
      <c r="AC21" s="135"/>
      <c r="AD21" s="135"/>
      <c r="AX21" s="42"/>
      <c r="BW21" s="42"/>
      <c r="CV21" s="42"/>
      <c r="DU21" s="42"/>
      <c r="ET21" s="42"/>
      <c r="FS21" s="42"/>
      <c r="GR21" s="42"/>
      <c r="HQ21" s="42"/>
      <c r="IP21" s="42"/>
      <c r="JO21" s="42"/>
      <c r="KN21" s="42"/>
      <c r="LM21" s="42"/>
      <c r="ML21" s="42"/>
      <c r="NK21" s="42"/>
      <c r="OJ21" s="42"/>
      <c r="PI21" s="42"/>
      <c r="QH21" s="42"/>
      <c r="RG21" s="42"/>
      <c r="SF21" s="42"/>
      <c r="TE21" s="42"/>
      <c r="UD21" s="42"/>
      <c r="VC21" s="42"/>
      <c r="WB21" s="42"/>
      <c r="XA21" s="42"/>
      <c r="XZ21" s="42"/>
      <c r="YY21" s="42"/>
      <c r="ZX21" s="42"/>
      <c r="AAW21" s="42"/>
      <c r="ABV21" s="42"/>
      <c r="ACU21" s="42"/>
      <c r="ADT21" s="42"/>
      <c r="AES21" s="42"/>
      <c r="AFR21" s="42"/>
      <c r="AGQ21" s="42"/>
      <c r="AHP21" s="42"/>
      <c r="AIO21" s="42"/>
      <c r="AJN21" s="42"/>
      <c r="AKM21" s="42"/>
      <c r="ALL21" s="42"/>
      <c r="AMK21" s="42"/>
      <c r="ANJ21" s="42"/>
      <c r="AOI21" s="42"/>
      <c r="APH21" s="42"/>
      <c r="AQG21" s="42"/>
      <c r="ARF21" s="42"/>
      <c r="ASE21" s="42"/>
      <c r="ATD21" s="42"/>
      <c r="AUC21" s="42"/>
      <c r="AVB21" s="42"/>
      <c r="AWA21" s="42"/>
      <c r="AWZ21" s="42"/>
      <c r="AXY21" s="42"/>
      <c r="AYX21" s="42"/>
      <c r="AZW21" s="42"/>
      <c r="BAV21" s="42"/>
      <c r="BBU21" s="42"/>
      <c r="BCT21" s="42"/>
      <c r="BDS21" s="42"/>
      <c r="BER21" s="42"/>
      <c r="BFQ21" s="42"/>
      <c r="BGP21" s="42"/>
      <c r="BHO21" s="42"/>
      <c r="BIN21" s="42"/>
      <c r="BJM21" s="42"/>
      <c r="BKL21" s="42"/>
      <c r="BLK21" s="42"/>
      <c r="BMJ21" s="42"/>
      <c r="BNI21" s="42"/>
      <c r="BOH21" s="42"/>
      <c r="BPG21" s="42"/>
      <c r="BQF21" s="42"/>
      <c r="BRE21" s="42"/>
      <c r="BSD21" s="42"/>
      <c r="BTC21" s="42"/>
      <c r="BUB21" s="42"/>
      <c r="BVA21" s="42"/>
      <c r="BVZ21" s="42"/>
      <c r="BWY21" s="42"/>
      <c r="BXX21" s="42"/>
      <c r="BYW21" s="42"/>
      <c r="BZV21" s="42"/>
      <c r="CAU21" s="42"/>
      <c r="CBT21" s="42"/>
      <c r="CCS21" s="42"/>
      <c r="CDR21" s="42"/>
      <c r="CEQ21" s="42"/>
      <c r="CFP21" s="42"/>
      <c r="CGO21" s="42"/>
      <c r="CHN21" s="42"/>
      <c r="CIM21" s="42"/>
      <c r="CJL21" s="42"/>
      <c r="CKK21" s="42"/>
      <c r="CLJ21" s="42"/>
      <c r="CMI21" s="42"/>
      <c r="CNH21" s="42"/>
      <c r="COG21" s="42"/>
      <c r="CPF21" s="42"/>
      <c r="CQE21" s="42"/>
      <c r="CRD21" s="42"/>
      <c r="CSC21" s="42"/>
      <c r="CTB21" s="42"/>
      <c r="CUA21" s="42"/>
      <c r="CUZ21" s="42"/>
      <c r="CVY21" s="42"/>
      <c r="CWX21" s="42"/>
      <c r="CXW21" s="42"/>
      <c r="CYV21" s="42"/>
      <c r="CZU21" s="42"/>
      <c r="DAT21" s="42"/>
      <c r="DBS21" s="42"/>
      <c r="DCR21" s="42"/>
      <c r="DDQ21" s="42"/>
      <c r="DEP21" s="42"/>
      <c r="DFO21" s="42"/>
      <c r="DGN21" s="42"/>
      <c r="DHM21" s="42"/>
      <c r="DIL21" s="42"/>
      <c r="DJK21" s="42"/>
      <c r="DKJ21" s="42"/>
      <c r="DLI21" s="42"/>
      <c r="DMH21" s="42"/>
      <c r="DNG21" s="42"/>
      <c r="DOF21" s="42"/>
      <c r="DPE21" s="42"/>
      <c r="DQD21" s="42"/>
      <c r="DRC21" s="42"/>
      <c r="DSB21" s="42"/>
      <c r="DTA21" s="42"/>
      <c r="DTZ21" s="42"/>
      <c r="DUY21" s="42"/>
      <c r="DVX21" s="42"/>
      <c r="DWW21" s="42"/>
      <c r="DXV21" s="42"/>
      <c r="DYU21" s="42"/>
      <c r="DZT21" s="42"/>
      <c r="EAS21" s="42"/>
      <c r="EBR21" s="42"/>
      <c r="ECQ21" s="42"/>
      <c r="EDP21" s="42"/>
      <c r="EEO21" s="42"/>
      <c r="EFN21" s="42"/>
      <c r="EGM21" s="42"/>
      <c r="EHL21" s="42"/>
      <c r="EIK21" s="42"/>
      <c r="EJJ21" s="42"/>
      <c r="EKI21" s="42"/>
      <c r="ELH21" s="42"/>
      <c r="EMG21" s="42"/>
      <c r="ENF21" s="42"/>
      <c r="EOE21" s="42"/>
      <c r="EPD21" s="42"/>
      <c r="EQC21" s="42"/>
      <c r="ERB21" s="42"/>
      <c r="ESA21" s="42"/>
      <c r="ESZ21" s="42"/>
      <c r="ETY21" s="42"/>
      <c r="EUX21" s="42"/>
      <c r="EVW21" s="42"/>
      <c r="EWV21" s="42"/>
      <c r="EXU21" s="42"/>
      <c r="EYT21" s="42"/>
      <c r="EZS21" s="42"/>
      <c r="FAR21" s="42"/>
      <c r="FBQ21" s="42"/>
      <c r="FCP21" s="42"/>
      <c r="FDO21" s="42"/>
      <c r="FEN21" s="42"/>
      <c r="FFM21" s="42"/>
      <c r="FGL21" s="42"/>
      <c r="FHK21" s="42"/>
      <c r="FIJ21" s="42"/>
      <c r="FJI21" s="42"/>
      <c r="FKH21" s="42"/>
      <c r="FLG21" s="42"/>
      <c r="FMF21" s="42"/>
      <c r="FNE21" s="42"/>
      <c r="FOD21" s="42"/>
      <c r="FPC21" s="42"/>
      <c r="FQB21" s="42"/>
      <c r="FRA21" s="42"/>
      <c r="FRZ21" s="42"/>
      <c r="FSY21" s="42"/>
      <c r="FTX21" s="42"/>
      <c r="FUW21" s="42"/>
      <c r="FVV21" s="42"/>
      <c r="FWU21" s="42"/>
      <c r="FXT21" s="42"/>
      <c r="FYS21" s="42"/>
      <c r="FZR21" s="42"/>
      <c r="GAQ21" s="42"/>
      <c r="GBP21" s="42"/>
      <c r="GCO21" s="42"/>
      <c r="GDN21" s="42"/>
      <c r="GEM21" s="42"/>
      <c r="GFL21" s="42"/>
      <c r="GGK21" s="42"/>
      <c r="GHJ21" s="42"/>
      <c r="GII21" s="42"/>
      <c r="GJH21" s="42"/>
      <c r="GKG21" s="42"/>
      <c r="GLF21" s="42"/>
      <c r="GME21" s="42"/>
      <c r="GND21" s="42"/>
      <c r="GOC21" s="42"/>
      <c r="GPB21" s="42"/>
      <c r="GQA21" s="42"/>
      <c r="GQZ21" s="42"/>
      <c r="GRY21" s="42"/>
      <c r="GSX21" s="42"/>
      <c r="GTW21" s="42"/>
      <c r="GUV21" s="42"/>
      <c r="GVU21" s="42"/>
      <c r="GWT21" s="42"/>
      <c r="GXS21" s="42"/>
      <c r="GYR21" s="42"/>
      <c r="GZQ21" s="42"/>
      <c r="HAP21" s="42"/>
      <c r="HBO21" s="42"/>
      <c r="HCN21" s="42"/>
      <c r="HDM21" s="42"/>
      <c r="HEL21" s="42"/>
      <c r="HFK21" s="42"/>
      <c r="HGJ21" s="42"/>
      <c r="HHI21" s="42"/>
      <c r="HIH21" s="42"/>
      <c r="HJG21" s="42"/>
      <c r="HKF21" s="42"/>
      <c r="HLE21" s="42"/>
      <c r="HMD21" s="42"/>
      <c r="HNC21" s="42"/>
      <c r="HOB21" s="42"/>
      <c r="HPA21" s="42"/>
      <c r="HPZ21" s="42"/>
      <c r="HQY21" s="42"/>
      <c r="HRX21" s="42"/>
      <c r="HSW21" s="42"/>
      <c r="HTV21" s="42"/>
      <c r="HUU21" s="42"/>
      <c r="HVT21" s="42"/>
      <c r="HWS21" s="42"/>
      <c r="HXR21" s="42"/>
      <c r="HYQ21" s="42"/>
      <c r="HZP21" s="42"/>
      <c r="IAO21" s="42"/>
      <c r="IBN21" s="42"/>
      <c r="ICM21" s="42"/>
      <c r="IDL21" s="42"/>
      <c r="IEK21" s="42"/>
      <c r="IFJ21" s="42"/>
      <c r="IGI21" s="42"/>
      <c r="IHH21" s="42"/>
      <c r="IIG21" s="42"/>
      <c r="IJF21" s="42"/>
      <c r="IKE21" s="42"/>
      <c r="ILD21" s="42"/>
      <c r="IMC21" s="42"/>
      <c r="INB21" s="42"/>
      <c r="IOA21" s="42"/>
      <c r="IOZ21" s="42"/>
      <c r="IPY21" s="42"/>
      <c r="IQX21" s="42"/>
      <c r="IRW21" s="42"/>
      <c r="ISV21" s="42"/>
      <c r="ITU21" s="42"/>
      <c r="IUT21" s="42"/>
      <c r="IVS21" s="42"/>
      <c r="IWR21" s="42"/>
      <c r="IXQ21" s="42"/>
      <c r="IYP21" s="42"/>
      <c r="IZO21" s="42"/>
      <c r="JAN21" s="42"/>
      <c r="JBM21" s="42"/>
      <c r="JCL21" s="42"/>
      <c r="JDK21" s="42"/>
      <c r="JEJ21" s="42"/>
      <c r="JFI21" s="42"/>
      <c r="JGH21" s="42"/>
      <c r="JHG21" s="42"/>
      <c r="JIF21" s="42"/>
      <c r="JJE21" s="42"/>
      <c r="JKD21" s="42"/>
      <c r="JLC21" s="42"/>
      <c r="JMB21" s="42"/>
      <c r="JNA21" s="42"/>
      <c r="JNZ21" s="42"/>
      <c r="JOY21" s="42"/>
      <c r="JPX21" s="42"/>
      <c r="JQW21" s="42"/>
      <c r="JRV21" s="42"/>
      <c r="JSU21" s="42"/>
      <c r="JTT21" s="42"/>
      <c r="JUS21" s="42"/>
      <c r="JVR21" s="42"/>
      <c r="JWQ21" s="42"/>
      <c r="JXP21" s="42"/>
      <c r="JYO21" s="42"/>
      <c r="JZN21" s="42"/>
      <c r="KAM21" s="42"/>
      <c r="KBL21" s="42"/>
      <c r="KCK21" s="42"/>
      <c r="KDJ21" s="42"/>
      <c r="KEI21" s="42"/>
      <c r="KFH21" s="42"/>
      <c r="KGG21" s="42"/>
      <c r="KHF21" s="42"/>
      <c r="KIE21" s="42"/>
      <c r="KJD21" s="42"/>
      <c r="KKC21" s="42"/>
      <c r="KLB21" s="42"/>
      <c r="KMA21" s="42"/>
      <c r="KMZ21" s="42"/>
      <c r="KNY21" s="42"/>
      <c r="KOX21" s="42"/>
      <c r="KPW21" s="42"/>
      <c r="KQV21" s="42"/>
      <c r="KRU21" s="42"/>
      <c r="KST21" s="42"/>
      <c r="KTS21" s="42"/>
      <c r="KUR21" s="42"/>
      <c r="KVQ21" s="42"/>
      <c r="KWP21" s="42"/>
      <c r="KXO21" s="42"/>
      <c r="KYN21" s="42"/>
      <c r="KZM21" s="42"/>
      <c r="LAL21" s="42"/>
      <c r="LBK21" s="42"/>
      <c r="LCJ21" s="42"/>
      <c r="LDI21" s="42"/>
      <c r="LEH21" s="42"/>
      <c r="LFG21" s="42"/>
      <c r="LGF21" s="42"/>
      <c r="LHE21" s="42"/>
      <c r="LID21" s="42"/>
      <c r="LJC21" s="42"/>
      <c r="LKB21" s="42"/>
      <c r="LLA21" s="42"/>
      <c r="LLZ21" s="42"/>
      <c r="LMY21" s="42"/>
      <c r="LNX21" s="42"/>
      <c r="LOW21" s="42"/>
      <c r="LPV21" s="42"/>
      <c r="LQU21" s="42"/>
      <c r="LRT21" s="42"/>
      <c r="LSS21" s="42"/>
      <c r="LTR21" s="42"/>
      <c r="LUQ21" s="42"/>
      <c r="LVP21" s="42"/>
      <c r="LWO21" s="42"/>
      <c r="LXN21" s="42"/>
      <c r="LYM21" s="42"/>
      <c r="LZL21" s="42"/>
      <c r="MAK21" s="42"/>
      <c r="MBJ21" s="42"/>
      <c r="MCI21" s="42"/>
      <c r="MDH21" s="42"/>
      <c r="MEG21" s="42"/>
      <c r="MFF21" s="42"/>
      <c r="MGE21" s="42"/>
      <c r="MHD21" s="42"/>
      <c r="MIC21" s="42"/>
      <c r="MJB21" s="42"/>
      <c r="MKA21" s="42"/>
      <c r="MKZ21" s="42"/>
      <c r="MLY21" s="42"/>
      <c r="MMX21" s="42"/>
      <c r="MNW21" s="42"/>
      <c r="MOV21" s="42"/>
      <c r="MPU21" s="42"/>
      <c r="MQT21" s="42"/>
      <c r="MRS21" s="42"/>
      <c r="MSR21" s="42"/>
      <c r="MTQ21" s="42"/>
      <c r="MUP21" s="42"/>
      <c r="MVO21" s="42"/>
      <c r="MWN21" s="42"/>
      <c r="MXM21" s="42"/>
      <c r="MYL21" s="42"/>
      <c r="MZK21" s="42"/>
      <c r="NAJ21" s="42"/>
      <c r="NBI21" s="42"/>
      <c r="NCH21" s="42"/>
      <c r="NDG21" s="42"/>
      <c r="NEF21" s="42"/>
      <c r="NFE21" s="42"/>
      <c r="NGD21" s="42"/>
      <c r="NHC21" s="42"/>
      <c r="NIB21" s="42"/>
      <c r="NJA21" s="42"/>
      <c r="NJZ21" s="42"/>
      <c r="NKY21" s="42"/>
      <c r="NLX21" s="42"/>
      <c r="NMW21" s="42"/>
      <c r="NNV21" s="42"/>
      <c r="NOU21" s="42"/>
      <c r="NPT21" s="42"/>
      <c r="NQS21" s="42"/>
      <c r="NRR21" s="42"/>
      <c r="NSQ21" s="42"/>
      <c r="NTP21" s="42"/>
      <c r="NUO21" s="42"/>
      <c r="NVN21" s="42"/>
      <c r="NWM21" s="42"/>
      <c r="NXL21" s="42"/>
      <c r="NYK21" s="42"/>
      <c r="NZJ21" s="42"/>
      <c r="OAI21" s="42"/>
      <c r="OBH21" s="42"/>
      <c r="OCG21" s="42"/>
      <c r="ODF21" s="42"/>
      <c r="OEE21" s="42"/>
      <c r="OFD21" s="42"/>
      <c r="OGC21" s="42"/>
      <c r="OHB21" s="42"/>
      <c r="OIA21" s="42"/>
      <c r="OIZ21" s="42"/>
      <c r="OJY21" s="42"/>
      <c r="OKX21" s="42"/>
      <c r="OLW21" s="42"/>
      <c r="OMV21" s="42"/>
      <c r="ONU21" s="42"/>
      <c r="OOT21" s="42"/>
      <c r="OPS21" s="42"/>
      <c r="OQR21" s="42"/>
      <c r="ORQ21" s="42"/>
      <c r="OSP21" s="42"/>
      <c r="OTO21" s="42"/>
      <c r="OUN21" s="42"/>
      <c r="OVM21" s="42"/>
      <c r="OWL21" s="42"/>
      <c r="OXK21" s="42"/>
      <c r="OYJ21" s="42"/>
      <c r="OZI21" s="42"/>
      <c r="PAH21" s="42"/>
      <c r="PBG21" s="42"/>
      <c r="PCF21" s="42"/>
      <c r="PDE21" s="42"/>
      <c r="PED21" s="42"/>
      <c r="PFC21" s="42"/>
      <c r="PGB21" s="42"/>
      <c r="PHA21" s="42"/>
      <c r="PHZ21" s="42"/>
      <c r="PIY21" s="42"/>
      <c r="PJX21" s="42"/>
      <c r="PKW21" s="42"/>
      <c r="PLV21" s="42"/>
      <c r="PMU21" s="42"/>
      <c r="PNT21" s="42"/>
      <c r="POS21" s="42"/>
      <c r="PPR21" s="42"/>
      <c r="PQQ21" s="42"/>
      <c r="PRP21" s="42"/>
      <c r="PSO21" s="42"/>
      <c r="PTN21" s="42"/>
      <c r="PUM21" s="42"/>
      <c r="PVL21" s="42"/>
      <c r="PWK21" s="42"/>
      <c r="PXJ21" s="42"/>
      <c r="PYI21" s="42"/>
      <c r="PZH21" s="42"/>
      <c r="QAG21" s="42"/>
      <c r="QBF21" s="42"/>
      <c r="QCE21" s="42"/>
      <c r="QDD21" s="42"/>
      <c r="QEC21" s="42"/>
      <c r="QFB21" s="42"/>
      <c r="QGA21" s="42"/>
      <c r="QGZ21" s="42"/>
      <c r="QHY21" s="42"/>
      <c r="QIX21" s="42"/>
      <c r="QJW21" s="42"/>
      <c r="QKV21" s="42"/>
      <c r="QLU21" s="42"/>
      <c r="QMT21" s="42"/>
      <c r="QNS21" s="42"/>
      <c r="QOR21" s="42"/>
      <c r="QPQ21" s="42"/>
      <c r="QQP21" s="42"/>
      <c r="QRO21" s="42"/>
      <c r="QSN21" s="42"/>
      <c r="QTM21" s="42"/>
      <c r="QUL21" s="42"/>
      <c r="QVK21" s="42"/>
      <c r="QWJ21" s="42"/>
      <c r="QXI21" s="42"/>
      <c r="QYH21" s="42"/>
      <c r="QZG21" s="42"/>
      <c r="RAF21" s="42"/>
      <c r="RBE21" s="42"/>
      <c r="RCD21" s="42"/>
      <c r="RDC21" s="42"/>
      <c r="REB21" s="42"/>
      <c r="RFA21" s="42"/>
      <c r="RFZ21" s="42"/>
      <c r="RGY21" s="42"/>
      <c r="RHX21" s="42"/>
      <c r="RIW21" s="42"/>
      <c r="RJV21" s="42"/>
      <c r="RKU21" s="42"/>
      <c r="RLT21" s="42"/>
      <c r="RMS21" s="42"/>
      <c r="RNR21" s="42"/>
      <c r="ROQ21" s="42"/>
      <c r="RPP21" s="42"/>
      <c r="RQO21" s="42"/>
      <c r="RRN21" s="42"/>
      <c r="RSM21" s="42"/>
      <c r="RTL21" s="42"/>
      <c r="RUK21" s="42"/>
      <c r="RVJ21" s="42"/>
      <c r="RWI21" s="42"/>
      <c r="RXH21" s="42"/>
      <c r="RYG21" s="42"/>
      <c r="RZF21" s="42"/>
      <c r="SAE21" s="42"/>
      <c r="SBD21" s="42"/>
      <c r="SCC21" s="42"/>
      <c r="SDB21" s="42"/>
      <c r="SEA21" s="42"/>
      <c r="SEZ21" s="42"/>
      <c r="SFY21" s="42"/>
      <c r="SGX21" s="42"/>
      <c r="SHW21" s="42"/>
      <c r="SIV21" s="42"/>
      <c r="SJU21" s="42"/>
      <c r="SKT21" s="42"/>
      <c r="SLS21" s="42"/>
      <c r="SMR21" s="42"/>
      <c r="SNQ21" s="42"/>
      <c r="SOP21" s="42"/>
      <c r="SPO21" s="42"/>
      <c r="SQN21" s="42"/>
      <c r="SRM21" s="42"/>
      <c r="SSL21" s="42"/>
      <c r="STK21" s="42"/>
      <c r="SUJ21" s="42"/>
      <c r="SVI21" s="42"/>
      <c r="SWH21" s="42"/>
      <c r="SXG21" s="42"/>
      <c r="SYF21" s="42"/>
      <c r="SZE21" s="42"/>
      <c r="TAD21" s="42"/>
      <c r="TBC21" s="42"/>
      <c r="TCB21" s="42"/>
      <c r="TDA21" s="42"/>
      <c r="TDZ21" s="42"/>
      <c r="TEY21" s="42"/>
      <c r="TFX21" s="42"/>
      <c r="TGW21" s="42"/>
      <c r="THV21" s="42"/>
      <c r="TIU21" s="42"/>
      <c r="TJT21" s="42"/>
      <c r="TKS21" s="42"/>
      <c r="TLR21" s="42"/>
      <c r="TMQ21" s="42"/>
      <c r="TNP21" s="42"/>
      <c r="TOO21" s="42"/>
      <c r="TPN21" s="42"/>
      <c r="TQM21" s="42"/>
      <c r="TRL21" s="42"/>
      <c r="TSK21" s="42"/>
      <c r="TTJ21" s="42"/>
      <c r="TUI21" s="42"/>
      <c r="TVH21" s="42"/>
      <c r="TWG21" s="42"/>
      <c r="TXF21" s="42"/>
      <c r="TYE21" s="42"/>
      <c r="TZD21" s="42"/>
      <c r="UAC21" s="42"/>
      <c r="UBB21" s="42"/>
      <c r="UCA21" s="42"/>
      <c r="UCZ21" s="42"/>
      <c r="UDY21" s="42"/>
      <c r="UEX21" s="42"/>
      <c r="UFW21" s="42"/>
      <c r="UGV21" s="42"/>
      <c r="UHU21" s="42"/>
      <c r="UIT21" s="42"/>
      <c r="UJS21" s="42"/>
      <c r="UKR21" s="42"/>
      <c r="ULQ21" s="42"/>
      <c r="UMP21" s="42"/>
      <c r="UNO21" s="42"/>
      <c r="UON21" s="42"/>
      <c r="UPM21" s="42"/>
      <c r="UQL21" s="42"/>
      <c r="URK21" s="42"/>
      <c r="USJ21" s="42"/>
      <c r="UTI21" s="42"/>
      <c r="UUH21" s="42"/>
      <c r="UVG21" s="42"/>
      <c r="UWF21" s="42"/>
      <c r="UXE21" s="42"/>
      <c r="UYD21" s="42"/>
      <c r="UZC21" s="42"/>
      <c r="VAB21" s="42"/>
      <c r="VBA21" s="42"/>
      <c r="VBZ21" s="42"/>
      <c r="VCY21" s="42"/>
      <c r="VDX21" s="42"/>
      <c r="VEW21" s="42"/>
      <c r="VFV21" s="42"/>
      <c r="VGU21" s="42"/>
      <c r="VHT21" s="42"/>
      <c r="VIS21" s="42"/>
      <c r="VJR21" s="42"/>
      <c r="VKQ21" s="42"/>
      <c r="VLP21" s="42"/>
      <c r="VMO21" s="42"/>
      <c r="VNN21" s="42"/>
      <c r="VOM21" s="42"/>
      <c r="VPL21" s="42"/>
      <c r="VQK21" s="42"/>
      <c r="VRJ21" s="42"/>
      <c r="VSI21" s="42"/>
      <c r="VTH21" s="42"/>
      <c r="VUG21" s="42"/>
      <c r="VVF21" s="42"/>
      <c r="VWE21" s="42"/>
      <c r="VXD21" s="42"/>
      <c r="VYC21" s="42"/>
      <c r="VZB21" s="42"/>
      <c r="WAA21" s="42"/>
      <c r="WAZ21" s="42"/>
      <c r="WBY21" s="42"/>
      <c r="WCX21" s="42"/>
      <c r="WDW21" s="42"/>
      <c r="WEV21" s="42"/>
      <c r="WFU21" s="42"/>
      <c r="WGT21" s="42"/>
      <c r="WHS21" s="42"/>
      <c r="WIR21" s="42"/>
      <c r="WJQ21" s="42"/>
      <c r="WKP21" s="42"/>
      <c r="WLO21" s="42"/>
      <c r="WMN21" s="42"/>
      <c r="WNM21" s="42"/>
      <c r="WOL21" s="42"/>
      <c r="WPK21" s="42"/>
      <c r="WQJ21" s="42"/>
      <c r="WRI21" s="42"/>
      <c r="WSH21" s="42"/>
      <c r="WTG21" s="42"/>
      <c r="WUF21" s="42"/>
      <c r="WVE21" s="42"/>
      <c r="WWD21" s="42"/>
      <c r="WXC21" s="42"/>
      <c r="WYB21" s="42"/>
      <c r="WZA21" s="42"/>
      <c r="WZZ21" s="42"/>
      <c r="XAY21" s="42"/>
      <c r="XBX21" s="42"/>
      <c r="XCW21" s="42"/>
      <c r="XDV21" s="42"/>
      <c r="XEU21" s="42"/>
    </row>
    <row r="22" spans="1:1000 1025:2025 2050:3050 3075:4075 4100:5100 5125:6125 6150:7150 7175:8175 8200:9200 9225:10225 10250:11250 11275:12275 12300:13300 13325:14325 14350:15350 15375:16375" ht="13.5" hidden="1">
      <c r="A22" s="135" t="s">
        <v>106</v>
      </c>
      <c r="B22" s="71">
        <v>1.5</v>
      </c>
      <c r="C22" s="136">
        <v>0</v>
      </c>
      <c r="D22" s="136">
        <v>0</v>
      </c>
      <c r="E22" s="136">
        <v>0</v>
      </c>
      <c r="F22" s="136">
        <v>0</v>
      </c>
      <c r="G22" s="136">
        <v>0</v>
      </c>
      <c r="H22" s="136">
        <v>0</v>
      </c>
      <c r="I22" s="136">
        <v>0</v>
      </c>
      <c r="J22" s="136">
        <v>0</v>
      </c>
      <c r="K22" s="136">
        <v>0</v>
      </c>
      <c r="L22" s="136">
        <v>0</v>
      </c>
      <c r="M22" s="136">
        <v>0</v>
      </c>
      <c r="N22" s="136">
        <v>0</v>
      </c>
      <c r="O22" s="136">
        <v>0</v>
      </c>
      <c r="P22" s="136">
        <v>0</v>
      </c>
      <c r="Q22" s="136">
        <v>0</v>
      </c>
      <c r="R22" s="136">
        <v>0</v>
      </c>
      <c r="S22" s="136">
        <v>0</v>
      </c>
      <c r="T22" s="71">
        <v>4</v>
      </c>
      <c r="U22" s="71">
        <v>5.5</v>
      </c>
      <c r="V22" s="71">
        <v>2.5</v>
      </c>
      <c r="W22" s="71"/>
      <c r="X22" s="71">
        <v>1.5</v>
      </c>
      <c r="Y22" s="71"/>
      <c r="Z22" s="135">
        <v>2.5</v>
      </c>
      <c r="AA22" s="135">
        <v>4</v>
      </c>
      <c r="AB22" s="135">
        <v>5.5</v>
      </c>
      <c r="AC22" s="135"/>
      <c r="AD22" s="135"/>
    </row>
    <row r="23" spans="1:1000 1025:2025 2050:3050 3075:4075 4100:5100 5125:6125 6150:7150 7175:8175 8200:9200 9225:10225 10250:11250 11275:12275 12300:13300 13325:14325 14350:15350 15375:16375" ht="13.5" hidden="1">
      <c r="A23" s="135" t="s">
        <v>107</v>
      </c>
      <c r="B23" s="71">
        <v>4.5999999999999996</v>
      </c>
      <c r="C23" s="136">
        <v>0</v>
      </c>
      <c r="D23" s="136">
        <v>0</v>
      </c>
      <c r="E23" s="136">
        <v>0</v>
      </c>
      <c r="F23" s="136">
        <v>0</v>
      </c>
      <c r="G23" s="136">
        <v>0</v>
      </c>
      <c r="H23" s="136">
        <v>0</v>
      </c>
      <c r="I23" s="136">
        <v>0</v>
      </c>
      <c r="J23" s="136">
        <v>0</v>
      </c>
      <c r="K23" s="136">
        <v>0</v>
      </c>
      <c r="L23" s="136">
        <v>0</v>
      </c>
      <c r="M23" s="136">
        <v>0</v>
      </c>
      <c r="N23" s="136">
        <v>0</v>
      </c>
      <c r="O23" s="136">
        <v>0</v>
      </c>
      <c r="P23" s="136">
        <v>0</v>
      </c>
      <c r="Q23" s="136">
        <v>0</v>
      </c>
      <c r="R23" s="136">
        <v>0</v>
      </c>
      <c r="S23" s="136">
        <v>0</v>
      </c>
      <c r="T23" s="71">
        <v>4</v>
      </c>
      <c r="U23" s="71">
        <v>5.5</v>
      </c>
      <c r="V23" s="71">
        <v>2.5</v>
      </c>
      <c r="W23" s="71"/>
      <c r="X23" s="71">
        <v>4.5999999999999996</v>
      </c>
      <c r="Y23" s="71"/>
      <c r="Z23" s="135">
        <v>2.5</v>
      </c>
      <c r="AA23" s="135">
        <v>4</v>
      </c>
      <c r="AB23" s="135">
        <v>5.5</v>
      </c>
      <c r="AC23" s="135"/>
      <c r="AD23" s="135"/>
    </row>
    <row r="24" spans="1:1000 1025:2025 2050:3050 3075:4075 4100:5100 5125:6125 6150:7150 7175:8175 8200:9200 9225:10225 10250:11250 11275:12275 12300:13300 13325:14325 14350:15350 15375:16375" ht="16.5">
      <c r="A24" t="s">
        <v>108</v>
      </c>
      <c r="B24" s="137">
        <v>-0.1</v>
      </c>
      <c r="C24" s="132">
        <v>0</v>
      </c>
      <c r="D24" s="132">
        <v>0</v>
      </c>
      <c r="E24" s="132">
        <v>0</v>
      </c>
      <c r="F24" s="132">
        <v>0</v>
      </c>
      <c r="G24" s="132">
        <v>0</v>
      </c>
      <c r="H24" s="132">
        <v>0</v>
      </c>
      <c r="I24" s="132">
        <v>0</v>
      </c>
      <c r="J24" s="132">
        <v>0</v>
      </c>
      <c r="K24" s="132">
        <v>0</v>
      </c>
      <c r="L24" s="132">
        <v>0</v>
      </c>
      <c r="M24" s="132">
        <v>0</v>
      </c>
      <c r="N24" s="132">
        <v>0</v>
      </c>
      <c r="O24" s="132">
        <v>0</v>
      </c>
      <c r="P24" s="132">
        <v>0</v>
      </c>
      <c r="Q24" s="132">
        <v>0</v>
      </c>
      <c r="R24" s="132">
        <v>0</v>
      </c>
      <c r="S24" s="132">
        <v>0</v>
      </c>
      <c r="T24" s="132">
        <v>4</v>
      </c>
      <c r="U24">
        <v>5.5</v>
      </c>
      <c r="V24">
        <v>2.5</v>
      </c>
      <c r="W24" s="138"/>
      <c r="X24">
        <v>-0.1</v>
      </c>
      <c r="Y24" s="138"/>
      <c r="Z24" s="71">
        <v>2.5</v>
      </c>
      <c r="AA24" s="71">
        <v>4</v>
      </c>
      <c r="AB24" s="71">
        <v>5.5</v>
      </c>
      <c r="AC24" s="71"/>
      <c r="AD24" s="71"/>
    </row>
    <row r="25" spans="1:1000 1025:2025 2050:3050 3075:4075 4100:5100 5125:6125 6150:7150 7175:8175 8200:9200 9225:10225 10250:11250 11275:12275 12300:13300 13325:14325 14350:15350 15375:16375" ht="16.5">
      <c r="A25" t="s">
        <v>109</v>
      </c>
      <c r="B25" s="137">
        <v>1.1000000000000001</v>
      </c>
      <c r="C25" s="139">
        <v>0</v>
      </c>
      <c r="D25" s="139">
        <v>0</v>
      </c>
      <c r="E25" s="139">
        <v>0</v>
      </c>
      <c r="F25" s="139">
        <v>0</v>
      </c>
      <c r="G25" s="139">
        <v>0</v>
      </c>
      <c r="H25" s="139">
        <v>0</v>
      </c>
      <c r="I25" s="139">
        <v>0</v>
      </c>
      <c r="J25" s="139">
        <v>0</v>
      </c>
      <c r="K25" s="139">
        <v>0</v>
      </c>
      <c r="L25" s="139">
        <v>0</v>
      </c>
      <c r="M25" s="139">
        <v>0</v>
      </c>
      <c r="N25" s="139">
        <v>0</v>
      </c>
      <c r="O25" s="139">
        <v>0</v>
      </c>
      <c r="P25" s="139">
        <v>0</v>
      </c>
      <c r="Q25" s="139">
        <v>0</v>
      </c>
      <c r="R25" s="139">
        <v>0</v>
      </c>
      <c r="S25" s="139">
        <v>0</v>
      </c>
      <c r="T25" s="132">
        <v>4</v>
      </c>
      <c r="U25">
        <v>5.5</v>
      </c>
      <c r="V25">
        <v>2.5</v>
      </c>
      <c r="W25" s="138"/>
      <c r="X25">
        <v>1.1000000000000001</v>
      </c>
      <c r="Y25" s="138"/>
      <c r="Z25" s="71">
        <v>2.5</v>
      </c>
      <c r="AA25" s="71">
        <v>4</v>
      </c>
      <c r="AB25" s="71">
        <v>5.5</v>
      </c>
      <c r="AC25" s="71"/>
      <c r="AD25" s="71"/>
    </row>
    <row r="26" spans="1:1000 1025:2025 2050:3050 3075:4075 4100:5100 5125:6125 6150:7150 7175:8175 8200:9200 9225:10225 10250:11250 11275:12275 12300:13300 13325:14325 14350:15350 15375:16375" ht="16.5">
      <c r="A26" t="s">
        <v>110</v>
      </c>
      <c r="B26" s="137">
        <v>1</v>
      </c>
      <c r="C26" s="137">
        <v>0</v>
      </c>
      <c r="D26" s="137">
        <v>0</v>
      </c>
      <c r="E26" s="137">
        <v>0</v>
      </c>
      <c r="F26" s="137">
        <v>0</v>
      </c>
      <c r="G26" s="137">
        <v>0</v>
      </c>
      <c r="H26" s="137">
        <v>0</v>
      </c>
      <c r="I26" s="137">
        <v>0</v>
      </c>
      <c r="J26" s="137">
        <v>0</v>
      </c>
      <c r="K26" s="137">
        <v>0</v>
      </c>
      <c r="L26" s="137">
        <v>0</v>
      </c>
      <c r="M26" s="137">
        <v>0</v>
      </c>
      <c r="N26" s="137">
        <v>0</v>
      </c>
      <c r="O26" s="137">
        <v>0</v>
      </c>
      <c r="P26" s="137">
        <v>0</v>
      </c>
      <c r="Q26" s="137">
        <v>0</v>
      </c>
      <c r="R26" s="137">
        <v>0</v>
      </c>
      <c r="S26" s="137">
        <v>0</v>
      </c>
      <c r="T26" s="132">
        <v>4</v>
      </c>
      <c r="U26">
        <v>5.5</v>
      </c>
      <c r="V26">
        <v>2.5</v>
      </c>
      <c r="W26" s="138"/>
      <c r="X26">
        <v>1</v>
      </c>
      <c r="Y26" s="138"/>
      <c r="Z26" s="71">
        <v>2.5</v>
      </c>
      <c r="AA26" s="71">
        <v>4</v>
      </c>
      <c r="AB26" s="71">
        <v>5.5</v>
      </c>
      <c r="AC26" s="71"/>
      <c r="AD26" s="71"/>
    </row>
    <row r="27" spans="1:1000 1025:2025 2050:3050 3075:4075 4100:5100 5125:6125 6150:7150 7175:8175 8200:9200 9225:10225 10250:11250 11275:12275 12300:13300 13325:14325 14350:15350 15375:16375" ht="16.5">
      <c r="A27" t="s">
        <v>111</v>
      </c>
      <c r="B27" s="137">
        <v>2.6</v>
      </c>
      <c r="C27" s="137">
        <v>0</v>
      </c>
      <c r="D27" s="137">
        <v>0</v>
      </c>
      <c r="E27" s="137">
        <v>0</v>
      </c>
      <c r="F27" s="137">
        <v>0</v>
      </c>
      <c r="G27" s="137">
        <v>0</v>
      </c>
      <c r="H27" s="137">
        <v>0</v>
      </c>
      <c r="I27" s="137">
        <v>0</v>
      </c>
      <c r="J27" s="137">
        <v>0</v>
      </c>
      <c r="K27" s="137">
        <v>0</v>
      </c>
      <c r="L27" s="137">
        <v>0</v>
      </c>
      <c r="M27" s="137">
        <v>0</v>
      </c>
      <c r="N27" s="137">
        <v>0</v>
      </c>
      <c r="O27" s="137">
        <v>0</v>
      </c>
      <c r="P27" s="137">
        <v>0</v>
      </c>
      <c r="Q27" s="137">
        <v>0</v>
      </c>
      <c r="R27" s="137">
        <v>0</v>
      </c>
      <c r="S27" s="137">
        <v>0</v>
      </c>
      <c r="T27" s="132">
        <v>4</v>
      </c>
      <c r="U27">
        <v>5.5</v>
      </c>
      <c r="V27">
        <v>2.5</v>
      </c>
      <c r="W27" s="138"/>
      <c r="X27">
        <v>2.6</v>
      </c>
      <c r="Y27" s="138"/>
      <c r="Z27" s="71">
        <v>2.5</v>
      </c>
      <c r="AA27" s="71">
        <v>4</v>
      </c>
      <c r="AB27" s="71">
        <v>5.5</v>
      </c>
      <c r="AC27" s="71"/>
      <c r="AD27" s="71"/>
    </row>
    <row r="28" spans="1:1000 1025:2025 2050:3050 3075:4075 4100:5100 5125:6125 6150:7150 7175:8175 8200:9200 9225:10225 10250:11250 11275:12275 12300:13300 13325:14325 14350:15350 15375:16375" ht="16.5">
      <c r="A28" t="s">
        <v>112</v>
      </c>
      <c r="B28" s="137">
        <v>3.7</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2">
        <v>4</v>
      </c>
      <c r="U28">
        <v>5.5</v>
      </c>
      <c r="V28">
        <v>2.5</v>
      </c>
      <c r="W28"/>
      <c r="X28">
        <v>3.7</v>
      </c>
      <c r="Y28" s="138"/>
      <c r="Z28" s="71">
        <v>2.5</v>
      </c>
      <c r="AA28" s="71">
        <v>4</v>
      </c>
      <c r="AB28" s="71">
        <v>5.5</v>
      </c>
      <c r="AC28" s="71"/>
      <c r="AD28" s="71"/>
    </row>
    <row r="29" spans="1:1000 1025:2025 2050:3050 3075:4075 4100:5100 5125:6125 6150:7150 7175:8175 8200:9200 9225:10225 10250:11250 11275:12275 12300:13300 13325:14325 14350:15350 15375:16375" ht="16.5">
      <c r="A29" t="s">
        <v>113</v>
      </c>
      <c r="B29" s="140">
        <v>0.9</v>
      </c>
      <c r="C29" s="137">
        <v>0</v>
      </c>
      <c r="D29" s="137">
        <v>0</v>
      </c>
      <c r="E29" s="137">
        <v>0</v>
      </c>
      <c r="F29" s="137">
        <v>0</v>
      </c>
      <c r="G29" s="137">
        <v>0</v>
      </c>
      <c r="H29" s="137">
        <v>0</v>
      </c>
      <c r="I29" s="137">
        <v>0</v>
      </c>
      <c r="J29" s="137">
        <v>0</v>
      </c>
      <c r="K29" s="137">
        <v>0</v>
      </c>
      <c r="L29" s="137">
        <v>0</v>
      </c>
      <c r="M29" s="137">
        <v>0</v>
      </c>
      <c r="N29" s="137">
        <v>0</v>
      </c>
      <c r="O29" s="137">
        <v>0</v>
      </c>
      <c r="P29" s="137">
        <v>0</v>
      </c>
      <c r="Q29" s="137">
        <v>0</v>
      </c>
      <c r="R29" s="137">
        <v>0</v>
      </c>
      <c r="S29" s="137">
        <v>0</v>
      </c>
      <c r="T29" s="132">
        <v>4</v>
      </c>
      <c r="U29">
        <v>5.5</v>
      </c>
      <c r="V29">
        <v>2.5</v>
      </c>
      <c r="W29" s="26"/>
      <c r="X29" s="26">
        <v>0.9</v>
      </c>
      <c r="Y29" s="138"/>
      <c r="Z29" s="71">
        <v>2.5</v>
      </c>
      <c r="AA29" s="71">
        <v>4</v>
      </c>
      <c r="AB29" s="71">
        <v>5.5</v>
      </c>
      <c r="AC29" s="71"/>
      <c r="AD29" s="71"/>
    </row>
    <row r="30" spans="1:1000 1025:2025 2050:3050 3075:4075 4100:5100 5125:6125 6150:7150 7175:8175 8200:9200 9225:10225 10250:11250 11275:12275 12300:13300 13325:14325 14350:15350 15375:16375" ht="16.5">
      <c r="A30" t="s">
        <v>114</v>
      </c>
      <c r="B30" s="140">
        <v>3.5</v>
      </c>
      <c r="C30" s="137">
        <v>0</v>
      </c>
      <c r="D30" s="137">
        <v>0</v>
      </c>
      <c r="E30" s="137">
        <v>0</v>
      </c>
      <c r="F30" s="137">
        <v>0</v>
      </c>
      <c r="G30" s="137">
        <v>0</v>
      </c>
      <c r="H30" s="137">
        <v>0</v>
      </c>
      <c r="I30" s="137">
        <v>0</v>
      </c>
      <c r="J30" s="137">
        <v>0</v>
      </c>
      <c r="K30" s="137">
        <v>0</v>
      </c>
      <c r="L30" s="137">
        <v>0</v>
      </c>
      <c r="M30" s="137">
        <v>0</v>
      </c>
      <c r="N30" s="137">
        <v>0</v>
      </c>
      <c r="O30" s="137">
        <v>0</v>
      </c>
      <c r="P30" s="137">
        <v>0</v>
      </c>
      <c r="Q30" s="137">
        <v>0</v>
      </c>
      <c r="R30" s="137">
        <v>0</v>
      </c>
      <c r="S30" s="137">
        <v>0</v>
      </c>
      <c r="T30" s="132">
        <v>4</v>
      </c>
      <c r="U30">
        <v>5.5</v>
      </c>
      <c r="V30">
        <v>2.5</v>
      </c>
      <c r="W30" s="26"/>
      <c r="X30">
        <v>3.5</v>
      </c>
      <c r="Y30" s="138"/>
      <c r="Z30" s="71">
        <v>2.5</v>
      </c>
      <c r="AA30" s="71">
        <v>4</v>
      </c>
      <c r="AB30" s="71">
        <v>5.5</v>
      </c>
      <c r="AC30" s="71"/>
      <c r="AD30" s="71"/>
    </row>
    <row r="31" spans="1:1000 1025:2025 2050:3050 3075:4075 4100:5100 5125:6125 6150:7150 7175:8175 8200:9200 9225:10225 10250:11250 11275:12275 12300:13300 13325:14325 14350:15350 15375:16375" ht="16.5">
      <c r="A31" t="s">
        <v>115</v>
      </c>
      <c r="B31" s="140">
        <v>1.8</v>
      </c>
      <c r="C31" s="137">
        <v>0</v>
      </c>
      <c r="D31" s="137">
        <v>0</v>
      </c>
      <c r="E31" s="137">
        <v>0</v>
      </c>
      <c r="F31" s="137">
        <v>0</v>
      </c>
      <c r="G31" s="137">
        <v>0</v>
      </c>
      <c r="H31" s="137">
        <v>0</v>
      </c>
      <c r="I31" s="137">
        <v>0</v>
      </c>
      <c r="J31" s="137">
        <v>0</v>
      </c>
      <c r="K31" s="137">
        <v>0</v>
      </c>
      <c r="L31" s="137">
        <v>0</v>
      </c>
      <c r="M31" s="137">
        <v>0</v>
      </c>
      <c r="N31" s="137">
        <v>0</v>
      </c>
      <c r="O31" s="137">
        <v>0</v>
      </c>
      <c r="P31" s="137">
        <v>0</v>
      </c>
      <c r="Q31" s="137">
        <v>0</v>
      </c>
      <c r="R31" s="137">
        <v>0</v>
      </c>
      <c r="S31" s="137">
        <v>0</v>
      </c>
      <c r="T31" s="132">
        <v>4</v>
      </c>
      <c r="U31">
        <v>5.5</v>
      </c>
      <c r="V31">
        <v>2.5</v>
      </c>
      <c r="W31" s="26"/>
      <c r="X31">
        <v>1.8</v>
      </c>
      <c r="Y31" s="138"/>
      <c r="Z31" s="71">
        <v>2.5</v>
      </c>
      <c r="AA31" s="71">
        <v>4</v>
      </c>
      <c r="AB31" s="71">
        <v>5.5</v>
      </c>
      <c r="AC31" s="71"/>
      <c r="AD31" s="71"/>
    </row>
    <row r="32" spans="1:1000 1025:2025 2050:3050 3075:4075 4100:5100 5125:6125 6150:7150 7175:8175 8200:9200 9225:10225 10250:11250 11275:12275 12300:13300 13325:14325 14350:15350 15375:16375" ht="16.5">
      <c r="A32" t="s">
        <v>116</v>
      </c>
      <c r="B32" s="140">
        <v>1.9</v>
      </c>
      <c r="C32" s="137">
        <v>0</v>
      </c>
      <c r="D32" s="137">
        <v>0</v>
      </c>
      <c r="E32" s="137">
        <v>0</v>
      </c>
      <c r="F32" s="137">
        <v>0</v>
      </c>
      <c r="G32" s="137">
        <v>0</v>
      </c>
      <c r="H32" s="137">
        <v>0</v>
      </c>
      <c r="I32" s="137">
        <v>0</v>
      </c>
      <c r="J32" s="137">
        <v>0</v>
      </c>
      <c r="K32" s="137">
        <v>0</v>
      </c>
      <c r="L32" s="137">
        <v>0</v>
      </c>
      <c r="M32" s="137">
        <v>0</v>
      </c>
      <c r="N32" s="137">
        <v>0</v>
      </c>
      <c r="O32" s="137">
        <v>0</v>
      </c>
      <c r="P32" s="137">
        <v>0</v>
      </c>
      <c r="Q32" s="137">
        <v>0</v>
      </c>
      <c r="R32" s="137">
        <v>0</v>
      </c>
      <c r="S32" s="137">
        <v>0</v>
      </c>
      <c r="T32" s="132">
        <v>4</v>
      </c>
      <c r="U32">
        <v>5.5</v>
      </c>
      <c r="V32">
        <v>2.5</v>
      </c>
      <c r="W32"/>
      <c r="X32">
        <v>1.9</v>
      </c>
      <c r="Y32" s="138"/>
      <c r="Z32" s="71">
        <v>2.5</v>
      </c>
      <c r="AA32" s="71">
        <v>4</v>
      </c>
      <c r="AB32" s="71">
        <v>5.5</v>
      </c>
      <c r="AC32" s="71"/>
      <c r="AD32" s="71"/>
    </row>
    <row r="33" spans="1:30" ht="16.5">
      <c r="A33" t="s">
        <v>117</v>
      </c>
      <c r="B33" s="140">
        <v>2.5</v>
      </c>
      <c r="C33" s="137">
        <v>0</v>
      </c>
      <c r="D33" s="137">
        <v>0</v>
      </c>
      <c r="E33" s="137">
        <v>0</v>
      </c>
      <c r="F33" s="137">
        <v>0</v>
      </c>
      <c r="G33" s="137">
        <v>0</v>
      </c>
      <c r="H33" s="137">
        <v>0</v>
      </c>
      <c r="I33" s="137">
        <v>0</v>
      </c>
      <c r="J33" s="137">
        <v>0</v>
      </c>
      <c r="K33" s="137">
        <v>0</v>
      </c>
      <c r="L33" s="137">
        <v>0</v>
      </c>
      <c r="M33" s="137">
        <v>0</v>
      </c>
      <c r="N33" s="137">
        <v>0</v>
      </c>
      <c r="O33" s="137">
        <v>0</v>
      </c>
      <c r="P33" s="137">
        <v>0</v>
      </c>
      <c r="Q33" s="137">
        <v>0</v>
      </c>
      <c r="R33" s="137">
        <v>0</v>
      </c>
      <c r="S33" s="137">
        <v>0</v>
      </c>
      <c r="T33" s="132">
        <v>4</v>
      </c>
      <c r="U33">
        <v>5.5</v>
      </c>
      <c r="V33">
        <v>2.5</v>
      </c>
      <c r="W33"/>
      <c r="X33">
        <v>2.5</v>
      </c>
      <c r="Y33"/>
      <c r="Z33" s="71">
        <v>2.5</v>
      </c>
      <c r="AA33" s="71">
        <v>4</v>
      </c>
      <c r="AB33" s="71">
        <v>5.5</v>
      </c>
      <c r="AC33" s="71"/>
      <c r="AD33" s="71"/>
    </row>
    <row r="34" spans="1:30" ht="16.5">
      <c r="A34" t="s">
        <v>118</v>
      </c>
      <c r="B34" s="140">
        <v>0.5</v>
      </c>
      <c r="C34" s="137">
        <v>0</v>
      </c>
      <c r="D34" s="137">
        <v>0</v>
      </c>
      <c r="E34" s="137">
        <v>0</v>
      </c>
      <c r="F34" s="137">
        <v>0</v>
      </c>
      <c r="G34" s="137">
        <v>0</v>
      </c>
      <c r="H34" s="137">
        <v>0</v>
      </c>
      <c r="I34" s="137">
        <v>0</v>
      </c>
      <c r="J34" s="137">
        <v>0</v>
      </c>
      <c r="K34" s="137">
        <v>0</v>
      </c>
      <c r="L34" s="137">
        <v>0</v>
      </c>
      <c r="M34" s="137">
        <v>0</v>
      </c>
      <c r="N34" s="137">
        <v>0</v>
      </c>
      <c r="O34" s="137">
        <v>0</v>
      </c>
      <c r="P34" s="137">
        <v>0</v>
      </c>
      <c r="Q34" s="137">
        <v>0</v>
      </c>
      <c r="R34" s="137">
        <v>0</v>
      </c>
      <c r="S34" s="137">
        <v>0</v>
      </c>
      <c r="T34" s="132">
        <v>4</v>
      </c>
      <c r="U34">
        <v>5.5</v>
      </c>
      <c r="V34">
        <v>2.5</v>
      </c>
      <c r="W34" s="26"/>
      <c r="X34" s="26">
        <v>0.5</v>
      </c>
      <c r="Y34" s="26"/>
      <c r="Z34" s="71">
        <v>2.5</v>
      </c>
      <c r="AA34" s="71">
        <v>4</v>
      </c>
      <c r="AB34" s="71">
        <v>5.5</v>
      </c>
      <c r="AC34" s="71"/>
      <c r="AD34" s="71"/>
    </row>
    <row r="35" spans="1:30" ht="16.5">
      <c r="A35" t="s">
        <v>119</v>
      </c>
      <c r="B35" s="140">
        <v>0.7</v>
      </c>
      <c r="C35" s="137">
        <v>0</v>
      </c>
      <c r="D35" s="137">
        <v>0</v>
      </c>
      <c r="E35" s="137">
        <v>0</v>
      </c>
      <c r="F35" s="137">
        <v>0</v>
      </c>
      <c r="G35" s="137">
        <v>0</v>
      </c>
      <c r="H35" s="137">
        <v>0</v>
      </c>
      <c r="I35" s="137">
        <v>0</v>
      </c>
      <c r="J35" s="137">
        <v>0</v>
      </c>
      <c r="K35" s="137">
        <v>0</v>
      </c>
      <c r="L35" s="137">
        <v>0</v>
      </c>
      <c r="M35" s="137">
        <v>0</v>
      </c>
      <c r="N35" s="137">
        <v>0</v>
      </c>
      <c r="O35" s="137">
        <v>0</v>
      </c>
      <c r="P35" s="137">
        <v>0</v>
      </c>
      <c r="Q35" s="137">
        <v>0</v>
      </c>
      <c r="R35" s="137">
        <v>0</v>
      </c>
      <c r="S35" s="137">
        <v>0</v>
      </c>
      <c r="T35" s="132">
        <v>4</v>
      </c>
      <c r="U35">
        <v>5.5</v>
      </c>
      <c r="V35">
        <v>2.5</v>
      </c>
      <c r="W35" s="26"/>
      <c r="X35" s="26">
        <v>0.7</v>
      </c>
      <c r="Y35" s="26"/>
      <c r="Z35" s="71">
        <v>2.5</v>
      </c>
      <c r="AA35" s="71">
        <v>4</v>
      </c>
      <c r="AB35" s="71">
        <v>5.5</v>
      </c>
      <c r="AC35" s="71"/>
      <c r="AD35" s="71"/>
    </row>
    <row r="36" spans="1:30" ht="16.5">
      <c r="A36" t="s">
        <v>120</v>
      </c>
      <c r="B36" s="140">
        <v>-0.1</v>
      </c>
      <c r="C36" s="137">
        <v>0</v>
      </c>
      <c r="D36" s="137">
        <v>0</v>
      </c>
      <c r="E36" s="137">
        <v>0</v>
      </c>
      <c r="F36" s="137">
        <v>0</v>
      </c>
      <c r="G36" s="137">
        <v>0</v>
      </c>
      <c r="H36" s="137">
        <v>0</v>
      </c>
      <c r="I36" s="137">
        <v>0</v>
      </c>
      <c r="J36" s="137">
        <v>0</v>
      </c>
      <c r="K36" s="137">
        <v>0</v>
      </c>
      <c r="L36" s="137">
        <v>0</v>
      </c>
      <c r="M36" s="137">
        <v>0</v>
      </c>
      <c r="N36" s="137">
        <v>0</v>
      </c>
      <c r="O36" s="137">
        <v>0</v>
      </c>
      <c r="P36" s="137">
        <v>0</v>
      </c>
      <c r="Q36" s="137">
        <v>0</v>
      </c>
      <c r="R36" s="137">
        <v>0</v>
      </c>
      <c r="S36" s="137">
        <v>0</v>
      </c>
      <c r="T36" s="132">
        <v>4</v>
      </c>
      <c r="U36">
        <v>5.5</v>
      </c>
      <c r="V36">
        <v>2.5</v>
      </c>
      <c r="W36" s="26"/>
      <c r="X36" s="26">
        <v>-0.1</v>
      </c>
      <c r="Y36" s="26"/>
      <c r="Z36" s="71">
        <v>2.5</v>
      </c>
      <c r="AA36" s="71">
        <v>4</v>
      </c>
      <c r="AB36" s="71">
        <v>5.5</v>
      </c>
      <c r="AC36" s="71"/>
      <c r="AD36" s="71"/>
    </row>
    <row r="37" spans="1:30" ht="16.5">
      <c r="A37" t="s">
        <v>121</v>
      </c>
      <c r="B37" s="140">
        <v>1.7</v>
      </c>
      <c r="C37" s="141">
        <v>0</v>
      </c>
      <c r="D37" s="141">
        <v>0</v>
      </c>
      <c r="E37" s="141">
        <v>0</v>
      </c>
      <c r="F37" s="141">
        <v>0</v>
      </c>
      <c r="G37" s="141">
        <v>0</v>
      </c>
      <c r="H37" s="141">
        <v>0</v>
      </c>
      <c r="I37" s="141">
        <v>0</v>
      </c>
      <c r="J37" s="141">
        <v>0</v>
      </c>
      <c r="K37" s="141">
        <v>0</v>
      </c>
      <c r="L37" s="141">
        <v>0</v>
      </c>
      <c r="M37" s="141">
        <v>0</v>
      </c>
      <c r="N37" s="141">
        <v>0</v>
      </c>
      <c r="O37" s="141">
        <v>0</v>
      </c>
      <c r="P37" s="141">
        <v>0</v>
      </c>
      <c r="Q37" s="141">
        <v>0</v>
      </c>
      <c r="R37" s="141">
        <v>0</v>
      </c>
      <c r="S37" s="141">
        <v>0</v>
      </c>
      <c r="T37" s="132">
        <v>4</v>
      </c>
      <c r="U37">
        <v>5.5</v>
      </c>
      <c r="V37">
        <v>2.5</v>
      </c>
      <c r="W37" s="26"/>
      <c r="X37" s="26">
        <v>1.7</v>
      </c>
      <c r="Y37" s="26"/>
      <c r="Z37" s="71">
        <v>2.5</v>
      </c>
      <c r="AA37" s="71">
        <v>4</v>
      </c>
      <c r="AB37" s="71">
        <v>5.5</v>
      </c>
      <c r="AC37" s="71"/>
      <c r="AD37" s="71"/>
    </row>
    <row r="38" spans="1:30" ht="16.5">
      <c r="A38" t="s">
        <v>122</v>
      </c>
      <c r="B38" s="140">
        <v>1.4</v>
      </c>
      <c r="C38" s="141">
        <v>0</v>
      </c>
      <c r="D38" s="141">
        <v>0</v>
      </c>
      <c r="E38" s="141">
        <v>0</v>
      </c>
      <c r="F38" s="141">
        <v>0</v>
      </c>
      <c r="G38" s="141">
        <v>0</v>
      </c>
      <c r="H38" s="141">
        <v>0</v>
      </c>
      <c r="I38" s="141">
        <v>0</v>
      </c>
      <c r="J38" s="141">
        <v>0</v>
      </c>
      <c r="K38" s="141">
        <v>0</v>
      </c>
      <c r="L38" s="141">
        <v>0</v>
      </c>
      <c r="M38" s="141">
        <v>0</v>
      </c>
      <c r="N38" s="141">
        <v>0</v>
      </c>
      <c r="O38" s="141">
        <v>0</v>
      </c>
      <c r="P38" s="141">
        <v>0</v>
      </c>
      <c r="Q38" s="141">
        <v>0</v>
      </c>
      <c r="R38" s="141">
        <v>0</v>
      </c>
      <c r="S38" s="141">
        <v>0</v>
      </c>
      <c r="T38" s="132">
        <v>4</v>
      </c>
      <c r="U38">
        <v>5.5</v>
      </c>
      <c r="V38">
        <v>2.5</v>
      </c>
      <c r="W38" s="138"/>
      <c r="X38" s="138">
        <v>1.4</v>
      </c>
      <c r="Y38" s="138"/>
      <c r="Z38" s="71">
        <v>2.5</v>
      </c>
      <c r="AA38" s="71">
        <v>4</v>
      </c>
      <c r="AB38" s="71">
        <v>5.5</v>
      </c>
      <c r="AC38" s="71"/>
      <c r="AD38" s="71"/>
    </row>
    <row r="39" spans="1:30" ht="16.5">
      <c r="A39" t="s">
        <v>123</v>
      </c>
      <c r="B39" s="140">
        <v>3.6</v>
      </c>
      <c r="C39" s="141">
        <v>0</v>
      </c>
      <c r="D39" s="141">
        <v>0</v>
      </c>
      <c r="E39" s="141">
        <v>0</v>
      </c>
      <c r="F39" s="141">
        <v>0</v>
      </c>
      <c r="G39" s="141">
        <v>0</v>
      </c>
      <c r="H39" s="141">
        <v>0</v>
      </c>
      <c r="I39" s="141">
        <v>0</v>
      </c>
      <c r="J39" s="141">
        <v>0</v>
      </c>
      <c r="K39" s="141">
        <v>0</v>
      </c>
      <c r="L39" s="141">
        <v>0</v>
      </c>
      <c r="M39" s="141">
        <v>0</v>
      </c>
      <c r="N39" s="141">
        <v>0</v>
      </c>
      <c r="O39" s="141">
        <v>0</v>
      </c>
      <c r="P39" s="141">
        <v>0</v>
      </c>
      <c r="Q39" s="141">
        <v>0</v>
      </c>
      <c r="R39" s="141">
        <v>0</v>
      </c>
      <c r="S39" s="141">
        <v>0</v>
      </c>
      <c r="T39" s="132">
        <v>4</v>
      </c>
      <c r="U39">
        <v>5.5</v>
      </c>
      <c r="V39">
        <v>2.5</v>
      </c>
      <c r="W39" s="138"/>
      <c r="X39" s="138">
        <v>3.6</v>
      </c>
      <c r="Y39" s="138"/>
      <c r="Z39" s="71">
        <v>2.5</v>
      </c>
      <c r="AA39" s="71">
        <v>4</v>
      </c>
      <c r="AB39" s="71">
        <v>5.5</v>
      </c>
      <c r="AC39" s="71"/>
      <c r="AD39" s="71"/>
    </row>
    <row r="40" spans="1:30" ht="16.5">
      <c r="A40" t="s">
        <v>124</v>
      </c>
      <c r="B40" s="140">
        <v>5.8</v>
      </c>
      <c r="C40" s="141">
        <v>0</v>
      </c>
      <c r="D40" s="141">
        <v>0</v>
      </c>
      <c r="E40" s="141">
        <v>0</v>
      </c>
      <c r="F40" s="141">
        <v>0</v>
      </c>
      <c r="G40" s="141">
        <v>0</v>
      </c>
      <c r="H40" s="141">
        <v>0</v>
      </c>
      <c r="I40" s="141">
        <v>0</v>
      </c>
      <c r="J40" s="141">
        <v>0</v>
      </c>
      <c r="K40" s="141">
        <v>0</v>
      </c>
      <c r="L40" s="141">
        <v>0</v>
      </c>
      <c r="M40" s="141">
        <v>0</v>
      </c>
      <c r="N40" s="141">
        <v>0</v>
      </c>
      <c r="O40" s="141">
        <v>0</v>
      </c>
      <c r="P40" s="141">
        <v>0</v>
      </c>
      <c r="Q40" s="141">
        <v>0</v>
      </c>
      <c r="R40" s="141">
        <v>0</v>
      </c>
      <c r="S40" s="141">
        <v>0</v>
      </c>
      <c r="T40" s="132">
        <v>4</v>
      </c>
      <c r="U40">
        <v>5.5</v>
      </c>
      <c r="V40">
        <v>2.5</v>
      </c>
      <c r="W40" s="138"/>
      <c r="X40" s="138">
        <v>5.7</v>
      </c>
      <c r="Y40" s="138"/>
      <c r="Z40" s="71">
        <v>2.5</v>
      </c>
      <c r="AA40" s="71">
        <v>4</v>
      </c>
      <c r="AB40" s="71">
        <v>5.5</v>
      </c>
      <c r="AC40" s="71"/>
      <c r="AD40" s="71"/>
    </row>
    <row r="41" spans="1:30" ht="16.5">
      <c r="A41" t="s">
        <v>125</v>
      </c>
      <c r="B41" s="140">
        <v>6.5</v>
      </c>
      <c r="C41" s="141">
        <v>0</v>
      </c>
      <c r="D41" s="141">
        <v>0</v>
      </c>
      <c r="E41" s="141">
        <v>0</v>
      </c>
      <c r="F41" s="141">
        <v>0</v>
      </c>
      <c r="G41" s="141">
        <v>0</v>
      </c>
      <c r="H41" s="141">
        <v>0</v>
      </c>
      <c r="I41" s="141">
        <v>0</v>
      </c>
      <c r="J41" s="141">
        <v>0</v>
      </c>
      <c r="K41" s="141">
        <v>0</v>
      </c>
      <c r="L41" s="141">
        <v>0</v>
      </c>
      <c r="M41" s="141">
        <v>0</v>
      </c>
      <c r="N41" s="141">
        <v>0</v>
      </c>
      <c r="O41" s="141">
        <v>0</v>
      </c>
      <c r="P41" s="141">
        <v>0</v>
      </c>
      <c r="Q41" s="141">
        <v>0</v>
      </c>
      <c r="R41" s="141">
        <v>0</v>
      </c>
      <c r="S41" s="141">
        <v>0</v>
      </c>
      <c r="T41" s="132">
        <v>4</v>
      </c>
      <c r="U41">
        <v>5.5</v>
      </c>
      <c r="V41">
        <v>2.5</v>
      </c>
      <c r="W41" s="138"/>
      <c r="X41" s="138">
        <v>6.5</v>
      </c>
      <c r="Y41" s="138"/>
      <c r="Z41" s="71">
        <v>2.5</v>
      </c>
      <c r="AA41" s="71">
        <v>4</v>
      </c>
      <c r="AB41" s="71">
        <v>5.5</v>
      </c>
      <c r="AC41" s="71"/>
      <c r="AD41" s="71"/>
    </row>
    <row r="42" spans="1:30" ht="16.5">
      <c r="A42" t="s">
        <v>126</v>
      </c>
      <c r="B42" s="140">
        <v>8.9</v>
      </c>
      <c r="C42" s="141">
        <v>0</v>
      </c>
      <c r="D42" s="141">
        <v>0</v>
      </c>
      <c r="E42" s="141">
        <v>0</v>
      </c>
      <c r="F42" s="141">
        <v>0</v>
      </c>
      <c r="G42" s="141">
        <v>0</v>
      </c>
      <c r="H42" s="141">
        <v>0</v>
      </c>
      <c r="I42" s="141">
        <v>0</v>
      </c>
      <c r="J42" s="141">
        <v>0</v>
      </c>
      <c r="K42" s="141">
        <v>0</v>
      </c>
      <c r="L42" s="141">
        <v>0</v>
      </c>
      <c r="M42" s="141">
        <v>0</v>
      </c>
      <c r="N42" s="141">
        <v>0</v>
      </c>
      <c r="O42" s="141">
        <v>0</v>
      </c>
      <c r="P42" s="141">
        <v>0</v>
      </c>
      <c r="Q42" s="141">
        <v>0</v>
      </c>
      <c r="R42" s="141">
        <v>0</v>
      </c>
      <c r="S42" s="141">
        <v>0</v>
      </c>
      <c r="T42" s="132">
        <v>4</v>
      </c>
      <c r="U42">
        <v>5.5</v>
      </c>
      <c r="V42">
        <v>2.5</v>
      </c>
      <c r="W42" s="138"/>
      <c r="X42" s="138">
        <v>8.9</v>
      </c>
      <c r="Y42" s="138"/>
      <c r="Z42" s="71">
        <v>2.5</v>
      </c>
      <c r="AA42" s="71">
        <v>4</v>
      </c>
      <c r="AB42" s="71">
        <v>5.5</v>
      </c>
      <c r="AC42" s="71"/>
      <c r="AD42" s="71"/>
    </row>
    <row r="43" spans="1:30" ht="16.5">
      <c r="A43" t="s">
        <v>127</v>
      </c>
      <c r="B43" s="140">
        <v>7.7</v>
      </c>
      <c r="C43" s="141">
        <v>0</v>
      </c>
      <c r="D43" s="141">
        <v>0</v>
      </c>
      <c r="E43" s="141">
        <v>0</v>
      </c>
      <c r="F43" s="141">
        <v>0</v>
      </c>
      <c r="G43" s="141">
        <v>0</v>
      </c>
      <c r="H43" s="141">
        <v>0</v>
      </c>
      <c r="I43" s="141">
        <v>0</v>
      </c>
      <c r="J43" s="141">
        <v>0</v>
      </c>
      <c r="K43" s="141">
        <v>0</v>
      </c>
      <c r="L43" s="141">
        <v>0</v>
      </c>
      <c r="M43" s="141">
        <v>0</v>
      </c>
      <c r="N43" s="141">
        <v>0</v>
      </c>
      <c r="O43" s="141">
        <v>0</v>
      </c>
      <c r="P43" s="141">
        <v>0</v>
      </c>
      <c r="Q43" s="141">
        <v>0</v>
      </c>
      <c r="R43" s="141">
        <v>0</v>
      </c>
      <c r="S43" s="141">
        <v>0</v>
      </c>
      <c r="T43" s="132">
        <v>4</v>
      </c>
      <c r="U43">
        <v>5.5</v>
      </c>
      <c r="V43">
        <v>2.5</v>
      </c>
      <c r="W43" s="138"/>
      <c r="X43" s="138">
        <v>7.7</v>
      </c>
      <c r="Y43" s="138"/>
      <c r="Z43" s="71">
        <v>2.5</v>
      </c>
      <c r="AA43" s="71">
        <v>4</v>
      </c>
      <c r="AB43" s="71">
        <v>5.5</v>
      </c>
      <c r="AC43" s="71"/>
      <c r="AD43" s="71"/>
    </row>
    <row r="44" spans="1:30" ht="16.5">
      <c r="A44" t="s">
        <v>128</v>
      </c>
      <c r="B44" s="140">
        <v>7.4</v>
      </c>
      <c r="C44" s="141">
        <v>0</v>
      </c>
      <c r="D44" s="141">
        <v>0</v>
      </c>
      <c r="E44" s="141">
        <v>0</v>
      </c>
      <c r="F44" s="141">
        <v>0</v>
      </c>
      <c r="G44" s="141">
        <v>0</v>
      </c>
      <c r="H44" s="141">
        <v>0</v>
      </c>
      <c r="I44" s="141">
        <v>0</v>
      </c>
      <c r="J44" s="141">
        <v>0</v>
      </c>
      <c r="K44" s="141">
        <v>0</v>
      </c>
      <c r="L44" s="141">
        <v>0</v>
      </c>
      <c r="M44" s="141">
        <v>0</v>
      </c>
      <c r="N44" s="141">
        <v>0</v>
      </c>
      <c r="O44" s="141">
        <v>0</v>
      </c>
      <c r="P44" s="141">
        <v>0</v>
      </c>
      <c r="Q44" s="141">
        <v>0</v>
      </c>
      <c r="R44" s="141">
        <v>0</v>
      </c>
      <c r="S44" s="141">
        <v>0</v>
      </c>
      <c r="T44">
        <v>4</v>
      </c>
      <c r="U44">
        <v>5.5</v>
      </c>
      <c r="V44">
        <v>2.5</v>
      </c>
      <c r="W44" s="138"/>
      <c r="X44" s="138">
        <v>7.4</v>
      </c>
      <c r="Y44" s="138"/>
      <c r="Z44" s="71">
        <v>2.5</v>
      </c>
      <c r="AA44" s="71">
        <v>4</v>
      </c>
      <c r="AB44" s="71">
        <v>5.5</v>
      </c>
      <c r="AC44" s="71"/>
      <c r="AD44" s="71"/>
    </row>
    <row r="45" spans="1:30" ht="16.5">
      <c r="A45" t="s">
        <v>129</v>
      </c>
      <c r="B45" s="140">
        <v>10.27</v>
      </c>
      <c r="C45" s="140">
        <v>0</v>
      </c>
      <c r="D45" s="140">
        <v>0</v>
      </c>
      <c r="E45" s="140">
        <v>0</v>
      </c>
      <c r="F45" s="140">
        <v>0</v>
      </c>
      <c r="G45" s="140">
        <v>0</v>
      </c>
      <c r="H45" s="140">
        <v>0</v>
      </c>
      <c r="I45" s="140">
        <v>0</v>
      </c>
      <c r="J45" s="140">
        <v>0</v>
      </c>
      <c r="K45" s="140">
        <v>0</v>
      </c>
      <c r="L45" s="140">
        <v>0</v>
      </c>
      <c r="M45" s="140">
        <v>0</v>
      </c>
      <c r="N45" s="140">
        <v>0</v>
      </c>
      <c r="O45" s="140">
        <v>0</v>
      </c>
      <c r="P45" s="140">
        <v>0</v>
      </c>
      <c r="Q45" s="140">
        <v>0</v>
      </c>
      <c r="R45" s="140">
        <v>0</v>
      </c>
      <c r="S45" s="140">
        <v>0</v>
      </c>
      <c r="T45">
        <v>4</v>
      </c>
      <c r="U45">
        <v>5.5</v>
      </c>
      <c r="V45">
        <v>2.5</v>
      </c>
      <c r="W45" s="226"/>
      <c r="X45" s="138">
        <v>10.27</v>
      </c>
      <c r="Y45" s="226"/>
      <c r="Z45" s="71">
        <v>2.5</v>
      </c>
      <c r="AA45" s="71">
        <v>4</v>
      </c>
      <c r="AB45" s="71">
        <v>5.5</v>
      </c>
      <c r="AC45" s="71"/>
      <c r="AD45" s="71"/>
    </row>
    <row r="46" spans="1:30" ht="16.5">
      <c r="A46" t="s">
        <v>130</v>
      </c>
      <c r="B46" s="140">
        <v>9.9151144159478548</v>
      </c>
      <c r="C46" s="140">
        <v>0</v>
      </c>
      <c r="D46" s="140">
        <v>0</v>
      </c>
      <c r="E46" s="140">
        <v>0</v>
      </c>
      <c r="F46" s="140">
        <v>0</v>
      </c>
      <c r="G46" s="140">
        <v>0</v>
      </c>
      <c r="H46" s="140">
        <v>0</v>
      </c>
      <c r="I46" s="140">
        <v>0</v>
      </c>
      <c r="J46" s="140">
        <v>0</v>
      </c>
      <c r="K46" s="140">
        <v>0</v>
      </c>
      <c r="L46" s="140">
        <v>0</v>
      </c>
      <c r="M46" s="140">
        <v>0</v>
      </c>
      <c r="N46" s="140">
        <v>0</v>
      </c>
      <c r="O46" s="140">
        <v>0</v>
      </c>
      <c r="P46" s="140">
        <v>0</v>
      </c>
      <c r="Q46" s="140">
        <v>0</v>
      </c>
      <c r="R46" s="140">
        <v>0</v>
      </c>
      <c r="S46" s="140">
        <v>0</v>
      </c>
      <c r="T46">
        <v>4</v>
      </c>
      <c r="U46">
        <v>5.5</v>
      </c>
      <c r="V46">
        <v>2.5</v>
      </c>
      <c r="W46" s="142"/>
      <c r="X46" s="142">
        <v>9.9151144159478548</v>
      </c>
      <c r="Y46" s="142">
        <v>9.9151144159478548</v>
      </c>
      <c r="Z46" s="71">
        <v>2.5</v>
      </c>
      <c r="AA46" s="71">
        <v>4</v>
      </c>
      <c r="AB46" s="71">
        <v>5.5</v>
      </c>
      <c r="AC46" s="135"/>
      <c r="AD46" s="135"/>
    </row>
    <row r="47" spans="1:30" ht="16.5">
      <c r="A47" t="s">
        <v>131</v>
      </c>
      <c r="B47" s="140">
        <v>8.3050314000890069</v>
      </c>
      <c r="C47" s="140">
        <v>0</v>
      </c>
      <c r="D47" s="140">
        <v>0</v>
      </c>
      <c r="E47" s="140">
        <v>0</v>
      </c>
      <c r="F47" s="140">
        <v>0</v>
      </c>
      <c r="G47" s="140">
        <v>0</v>
      </c>
      <c r="H47" s="140">
        <v>0</v>
      </c>
      <c r="I47" s="140">
        <v>0</v>
      </c>
      <c r="J47" s="140">
        <v>0</v>
      </c>
      <c r="K47" s="140">
        <v>0</v>
      </c>
      <c r="L47" s="140">
        <v>0</v>
      </c>
      <c r="M47" s="140">
        <v>0</v>
      </c>
      <c r="N47" s="140">
        <v>0</v>
      </c>
      <c r="O47" s="140">
        <v>0</v>
      </c>
      <c r="P47" s="140">
        <v>0</v>
      </c>
      <c r="Q47" s="140">
        <v>0</v>
      </c>
      <c r="R47" s="140">
        <v>0</v>
      </c>
      <c r="S47" s="140">
        <v>0</v>
      </c>
      <c r="T47">
        <v>4</v>
      </c>
      <c r="U47">
        <v>5.5</v>
      </c>
      <c r="V47">
        <v>2.5</v>
      </c>
      <c r="W47" s="142">
        <v>8.3038746400000001</v>
      </c>
      <c r="X47" s="142">
        <v>8.3038746400000001</v>
      </c>
      <c r="Y47" s="142">
        <v>9.4919388500000004</v>
      </c>
      <c r="Z47" s="71">
        <v>2.5</v>
      </c>
      <c r="AA47" s="71">
        <v>4</v>
      </c>
      <c r="AB47" s="71">
        <v>5.5</v>
      </c>
      <c r="AC47" s="71"/>
      <c r="AD47" s="71"/>
    </row>
    <row r="48" spans="1:30" ht="16.5">
      <c r="A48" t="s">
        <v>132</v>
      </c>
      <c r="B48" s="140">
        <v>6.0170891054468694</v>
      </c>
      <c r="C48" s="140">
        <v>0.19285723760863949</v>
      </c>
      <c r="D48" s="140">
        <v>0.13011986262275865</v>
      </c>
      <c r="E48" s="140">
        <v>0.10341514192898238</v>
      </c>
      <c r="F48" s="140">
        <v>8.8720983516227037E-2</v>
      </c>
      <c r="G48" s="140">
        <v>7.9674185234839712E-2</v>
      </c>
      <c r="H48" s="140">
        <v>7.3830006447311192E-2</v>
      </c>
      <c r="I48" s="140">
        <v>7.0057456266427565E-2</v>
      </c>
      <c r="J48" s="140">
        <v>6.7781399706102974E-2</v>
      </c>
      <c r="K48" s="140">
        <v>0.13577589958166669</v>
      </c>
      <c r="L48" s="140">
        <v>7.018185515838038E-2</v>
      </c>
      <c r="M48" s="140">
        <v>7.2538517495562616E-2</v>
      </c>
      <c r="N48" s="140">
        <v>7.6444671271089781E-2</v>
      </c>
      <c r="O48" s="140">
        <v>8.2495819682963045E-2</v>
      </c>
      <c r="P48" s="140">
        <v>9.186300727991803E-2</v>
      </c>
      <c r="Q48" s="140">
        <v>0.10707755436613642</v>
      </c>
      <c r="R48" s="140">
        <v>0.13472801375325538</v>
      </c>
      <c r="S48" s="140">
        <v>0.19968721175398763</v>
      </c>
      <c r="T48">
        <v>4</v>
      </c>
      <c r="U48">
        <v>5.5</v>
      </c>
      <c r="V48">
        <v>2.5</v>
      </c>
      <c r="W48" s="142">
        <v>6.8902521300000004</v>
      </c>
      <c r="X48" s="138"/>
      <c r="Y48" s="142">
        <v>8.3000000000000007</v>
      </c>
      <c r="Z48" s="71">
        <v>2.5</v>
      </c>
      <c r="AA48" s="71">
        <v>4</v>
      </c>
      <c r="AB48" s="71">
        <v>5.5</v>
      </c>
      <c r="AC48" s="71"/>
      <c r="AD48" s="71"/>
    </row>
    <row r="49" spans="1:30" ht="16.5">
      <c r="A49" t="s">
        <v>133</v>
      </c>
      <c r="B49" s="140">
        <v>1.5301240178583164</v>
      </c>
      <c r="C49" s="140">
        <v>0.51428596695637108</v>
      </c>
      <c r="D49" s="140">
        <v>0.34698630032735789</v>
      </c>
      <c r="E49" s="140">
        <v>0.27577371181061938</v>
      </c>
      <c r="F49" s="140">
        <v>0.23658928937660395</v>
      </c>
      <c r="G49" s="140">
        <v>0.21246449395957434</v>
      </c>
      <c r="H49" s="140">
        <v>0.19688001719282999</v>
      </c>
      <c r="I49" s="140">
        <v>0.18681988337713884</v>
      </c>
      <c r="J49" s="140">
        <v>0.18075039921627578</v>
      </c>
      <c r="K49" s="140">
        <v>0.36206906555111118</v>
      </c>
      <c r="L49" s="140">
        <v>0.18715161375567924</v>
      </c>
      <c r="M49" s="140">
        <v>0.19343604665483394</v>
      </c>
      <c r="N49" s="140">
        <v>0.20385245672290697</v>
      </c>
      <c r="O49" s="140">
        <v>0.21998885248790145</v>
      </c>
      <c r="P49" s="140">
        <v>0.24496801941311297</v>
      </c>
      <c r="Q49" s="140">
        <v>0.28554014497636526</v>
      </c>
      <c r="R49" s="140">
        <v>0.35927470334201406</v>
      </c>
      <c r="S49" s="140">
        <v>0.53249923134396759</v>
      </c>
      <c r="T49">
        <v>4</v>
      </c>
      <c r="U49">
        <v>5.5</v>
      </c>
      <c r="V49">
        <v>2.5</v>
      </c>
      <c r="W49" s="142">
        <v>3.8585587499999998</v>
      </c>
      <c r="X49" s="138"/>
      <c r="Y49" s="142">
        <v>5.90728002</v>
      </c>
      <c r="Z49" s="71">
        <v>2.5</v>
      </c>
      <c r="AA49" s="71">
        <v>4</v>
      </c>
      <c r="AB49" s="71">
        <v>5.5</v>
      </c>
      <c r="AC49" s="71"/>
      <c r="AD49" s="71"/>
    </row>
    <row r="50" spans="1:30" ht="16.5">
      <c r="A50" t="s">
        <v>134</v>
      </c>
      <c r="B50" s="140">
        <v>0.11288395634060622</v>
      </c>
      <c r="C50" s="140">
        <v>0.57857171282591768</v>
      </c>
      <c r="D50" s="140">
        <v>0.39035958786827751</v>
      </c>
      <c r="E50" s="140">
        <v>0.31024542578694692</v>
      </c>
      <c r="F50" s="140">
        <v>0.26616295054867933</v>
      </c>
      <c r="G50" s="140">
        <v>0.23902255570452113</v>
      </c>
      <c r="H50" s="140">
        <v>0.2214900193419338</v>
      </c>
      <c r="I50" s="140">
        <v>0.21017236879928092</v>
      </c>
      <c r="J50" s="140">
        <v>0.20334419911831025</v>
      </c>
      <c r="K50" s="140">
        <v>0.40732769874500008</v>
      </c>
      <c r="L50" s="140">
        <v>0.21054556547513936</v>
      </c>
      <c r="M50" s="140">
        <v>0.21761555248668829</v>
      </c>
      <c r="N50" s="140">
        <v>0.22933401381326979</v>
      </c>
      <c r="O50" s="140">
        <v>0.24748745904888914</v>
      </c>
      <c r="P50" s="140">
        <v>0.27558902183975231</v>
      </c>
      <c r="Q50" s="140">
        <v>0.32123266309841103</v>
      </c>
      <c r="R50" s="140">
        <v>0.40418404125976526</v>
      </c>
      <c r="S50" s="140">
        <v>0.59906163526196377</v>
      </c>
      <c r="T50">
        <v>4</v>
      </c>
      <c r="U50">
        <v>5.5</v>
      </c>
      <c r="V50">
        <v>2.5</v>
      </c>
      <c r="W50" s="142">
        <v>2.7323730300000002</v>
      </c>
      <c r="X50" s="138"/>
      <c r="Y50" s="142">
        <v>4.4720435500000004</v>
      </c>
      <c r="Z50" s="71">
        <v>2.5</v>
      </c>
      <c r="AA50" s="71">
        <v>4</v>
      </c>
      <c r="AB50" s="71">
        <v>5.5</v>
      </c>
      <c r="AC50" s="71">
        <v>8</v>
      </c>
      <c r="AD50" s="71"/>
    </row>
    <row r="51" spans="1:30" ht="16.5">
      <c r="A51" t="s">
        <v>135</v>
      </c>
      <c r="B51" s="140">
        <v>-9.2634885177104387E-2</v>
      </c>
      <c r="C51" s="140">
        <v>0.64285745869546362</v>
      </c>
      <c r="D51" s="140">
        <v>0.43373287540919714</v>
      </c>
      <c r="E51" s="140">
        <v>0.34471713976327401</v>
      </c>
      <c r="F51" s="140">
        <v>0.29573661172075405</v>
      </c>
      <c r="G51" s="140">
        <v>0.26558061744946904</v>
      </c>
      <c r="H51" s="140">
        <v>0.2461000214910376</v>
      </c>
      <c r="I51" s="140">
        <v>0.23352485422142211</v>
      </c>
      <c r="J51" s="140">
        <v>0.2259379990203465</v>
      </c>
      <c r="K51" s="140">
        <v>0.45258633193888764</v>
      </c>
      <c r="L51" s="140">
        <v>0.23393951719460127</v>
      </c>
      <c r="M51" s="140">
        <v>0.24179505831854131</v>
      </c>
      <c r="N51" s="140">
        <v>0.25481557090363394</v>
      </c>
      <c r="O51" s="140">
        <v>0.27498606560987593</v>
      </c>
      <c r="P51" s="140">
        <v>0.30621002426639254</v>
      </c>
      <c r="Q51" s="140">
        <v>0.35692518122045502</v>
      </c>
      <c r="R51" s="140">
        <v>0.44909337917751735</v>
      </c>
      <c r="S51" s="140">
        <v>0.66562403917995905</v>
      </c>
      <c r="T51">
        <v>4</v>
      </c>
      <c r="U51">
        <v>5.5</v>
      </c>
      <c r="V51">
        <v>2.5</v>
      </c>
      <c r="W51" s="142">
        <v>2.81790853</v>
      </c>
      <c r="X51" s="138"/>
      <c r="Y51" s="142">
        <v>3.8838448300000001</v>
      </c>
      <c r="Z51" s="71">
        <v>2.5</v>
      </c>
      <c r="AA51" s="71">
        <v>4</v>
      </c>
      <c r="AB51" s="71">
        <v>5.5</v>
      </c>
      <c r="AC51" s="135"/>
      <c r="AD51" s="135"/>
    </row>
    <row r="52" spans="1:30" ht="16.5">
      <c r="A52" t="s">
        <v>136</v>
      </c>
      <c r="B52" s="140">
        <v>0.44007815594191024</v>
      </c>
      <c r="C52" s="140">
        <v>0.68643751916306428</v>
      </c>
      <c r="D52" s="140">
        <v>0.46313613530988618</v>
      </c>
      <c r="E52" s="140">
        <v>0.36808591863003448</v>
      </c>
      <c r="F52" s="140">
        <v>0.31578494319290917</v>
      </c>
      <c r="G52" s="140">
        <v>0.28358463873119666</v>
      </c>
      <c r="H52" s="140">
        <v>0.26278343034410012</v>
      </c>
      <c r="I52" s="140">
        <v>0.24935577774886974</v>
      </c>
      <c r="J52" s="140">
        <v>0.2412546007429377</v>
      </c>
      <c r="K52" s="140">
        <v>0.48273385751663023</v>
      </c>
      <c r="L52" s="140">
        <v>0.24925611891703037</v>
      </c>
      <c r="M52" s="140">
        <v>0.25762598184581975</v>
      </c>
      <c r="N52" s="140">
        <v>0.2714989797565206</v>
      </c>
      <c r="O52" s="140">
        <v>0.29299008689141104</v>
      </c>
      <c r="P52" s="140">
        <v>0.32625835573833584</v>
      </c>
      <c r="Q52" s="140">
        <v>0.38029396008696548</v>
      </c>
      <c r="R52" s="140">
        <v>0.47849663907789441</v>
      </c>
      <c r="S52" s="140">
        <v>0.70920409964709652</v>
      </c>
      <c r="T52">
        <v>4</v>
      </c>
      <c r="U52">
        <v>5.5</v>
      </c>
      <c r="V52">
        <v>2.5</v>
      </c>
      <c r="W52" s="142">
        <v>3.5479307200000001</v>
      </c>
      <c r="X52" s="138"/>
      <c r="Y52" s="142">
        <v>3.6868941400000002</v>
      </c>
      <c r="Z52" s="71">
        <v>2.5</v>
      </c>
      <c r="AA52" s="71">
        <v>4</v>
      </c>
      <c r="AB52" s="71">
        <v>5.5</v>
      </c>
      <c r="AC52" s="135"/>
      <c r="AD52" s="135"/>
    </row>
    <row r="53" spans="1:30" ht="16.5">
      <c r="A53" t="s">
        <v>137</v>
      </c>
      <c r="B53" s="140">
        <v>0.44184672447360085</v>
      </c>
      <c r="C53" s="140">
        <v>0.75907095327573204</v>
      </c>
      <c r="D53" s="140">
        <v>0.51214156847770109</v>
      </c>
      <c r="E53" s="140">
        <v>0.40703388340796809</v>
      </c>
      <c r="F53" s="140">
        <v>0.34919882897983445</v>
      </c>
      <c r="G53" s="140">
        <v>0.31359134086740958</v>
      </c>
      <c r="H53" s="140">
        <v>0.29058911176587099</v>
      </c>
      <c r="I53" s="140">
        <v>0.27574065029461625</v>
      </c>
      <c r="J53" s="140">
        <v>0.2667822702805891</v>
      </c>
      <c r="K53" s="140">
        <v>0.53297973347953498</v>
      </c>
      <c r="L53" s="140">
        <v>0.27478378845441132</v>
      </c>
      <c r="M53" s="140">
        <v>0.28401085439128515</v>
      </c>
      <c r="N53" s="140">
        <v>0.29930466117799703</v>
      </c>
      <c r="O53" s="140">
        <v>0.32299678902730378</v>
      </c>
      <c r="P53" s="140">
        <v>0.35967224152490651</v>
      </c>
      <c r="Q53" s="140">
        <v>0.41924192486448497</v>
      </c>
      <c r="R53" s="140">
        <v>0.52750207224518864</v>
      </c>
      <c r="S53" s="140">
        <v>0.78183753375899112</v>
      </c>
      <c r="T53">
        <v>4</v>
      </c>
      <c r="U53">
        <v>5.5</v>
      </c>
      <c r="V53">
        <v>2.5</v>
      </c>
      <c r="W53" s="142">
        <v>3.8785478699999998</v>
      </c>
      <c r="X53" s="138"/>
      <c r="Y53" s="142">
        <v>3.5249374599999999</v>
      </c>
      <c r="Z53" s="71">
        <v>2.5</v>
      </c>
      <c r="AA53" s="71">
        <v>4</v>
      </c>
      <c r="AB53" s="71">
        <v>5.5</v>
      </c>
      <c r="AC53" s="135"/>
      <c r="AD53" s="135"/>
    </row>
    <row r="54" spans="1:30" ht="16.5">
      <c r="A54" t="s">
        <v>138</v>
      </c>
      <c r="B54" s="140">
        <v>0.41458992817993906</v>
      </c>
      <c r="C54" s="140">
        <v>0.77359764009826582</v>
      </c>
      <c r="D54" s="140">
        <v>0.52194265511126403</v>
      </c>
      <c r="E54" s="140">
        <v>0.41482347636355477</v>
      </c>
      <c r="F54" s="140">
        <v>0.3558816061372192</v>
      </c>
      <c r="G54" s="140">
        <v>0.31959268129465235</v>
      </c>
      <c r="H54" s="140">
        <v>0.29615024805022516</v>
      </c>
      <c r="I54" s="140">
        <v>0.28101762480376546</v>
      </c>
      <c r="J54" s="140">
        <v>0.2718878041881192</v>
      </c>
      <c r="K54" s="140">
        <v>0.54302890867211584</v>
      </c>
      <c r="L54" s="140">
        <v>0.27988932236188901</v>
      </c>
      <c r="M54" s="140">
        <v>0.28928782890037752</v>
      </c>
      <c r="N54" s="140">
        <v>0.30486579746229303</v>
      </c>
      <c r="O54" s="140">
        <v>0.32899812945448215</v>
      </c>
      <c r="P54" s="140">
        <v>0.36635501868222065</v>
      </c>
      <c r="Q54" s="140">
        <v>0.42703151781998905</v>
      </c>
      <c r="R54" s="140">
        <v>0.53730315887864677</v>
      </c>
      <c r="S54" s="140">
        <v>0.79636422058137057</v>
      </c>
      <c r="T54">
        <v>4</v>
      </c>
      <c r="U54">
        <v>5.5</v>
      </c>
      <c r="V54">
        <v>2.5</v>
      </c>
      <c r="W54" s="142">
        <v>3.9170607899999998</v>
      </c>
      <c r="X54" s="138"/>
      <c r="Y54" s="142">
        <v>3.64669322</v>
      </c>
      <c r="Z54" s="71">
        <v>2.5</v>
      </c>
      <c r="AA54" s="71">
        <v>4</v>
      </c>
      <c r="AB54" s="71">
        <v>5.5</v>
      </c>
      <c r="AC54" s="135"/>
      <c r="AD54" s="135"/>
    </row>
    <row r="55" spans="1:30" ht="16.5">
      <c r="A55" t="s">
        <v>139</v>
      </c>
      <c r="B55" s="140">
        <v>0.47236991188627719</v>
      </c>
      <c r="C55" s="140">
        <v>0.78812432692079915</v>
      </c>
      <c r="D55" s="140">
        <v>0.53174374174482697</v>
      </c>
      <c r="E55" s="140">
        <v>0.42261306931914211</v>
      </c>
      <c r="F55" s="140">
        <v>0.36256438329460394</v>
      </c>
      <c r="G55" s="140">
        <v>0.32559402172189467</v>
      </c>
      <c r="H55" s="140">
        <v>0.30171138433457978</v>
      </c>
      <c r="I55" s="140">
        <v>0.28629459931291468</v>
      </c>
      <c r="J55" s="140">
        <v>0.2769933380956493</v>
      </c>
      <c r="K55" s="140">
        <v>0.55307808386469759</v>
      </c>
      <c r="L55" s="140">
        <v>0.28499485626936139</v>
      </c>
      <c r="M55" s="140">
        <v>0.29456480340947344</v>
      </c>
      <c r="N55" s="140">
        <v>0.31042693374658548</v>
      </c>
      <c r="O55" s="140">
        <v>0.33499946988166318</v>
      </c>
      <c r="P55" s="140">
        <v>0.37303779583953389</v>
      </c>
      <c r="Q55" s="140">
        <v>0.4348211107754949</v>
      </c>
      <c r="R55" s="140">
        <v>0.54710424551210579</v>
      </c>
      <c r="S55" s="140">
        <v>0.81089090740374736</v>
      </c>
      <c r="T55">
        <v>4</v>
      </c>
      <c r="U55">
        <v>5.5</v>
      </c>
      <c r="V55">
        <v>2.5</v>
      </c>
      <c r="W55" s="142">
        <v>4.0406104899999997</v>
      </c>
      <c r="X55" s="145"/>
      <c r="Y55" s="142">
        <v>3.7882876699999999</v>
      </c>
      <c r="Z55" s="71">
        <v>2.5</v>
      </c>
      <c r="AA55" s="71">
        <v>4</v>
      </c>
      <c r="AB55" s="71">
        <v>5.5</v>
      </c>
      <c r="AC55" s="135"/>
      <c r="AD55" s="135"/>
    </row>
    <row r="56" spans="1:30" ht="13.5">
      <c r="A56" s="135" t="s">
        <v>140</v>
      </c>
      <c r="B56" s="71">
        <v>0.37389948806684814</v>
      </c>
      <c r="C56" s="71">
        <v>0.8317093625159343</v>
      </c>
      <c r="D56" s="71">
        <v>0.56115035834044402</v>
      </c>
      <c r="E56" s="71">
        <v>0.44598451598062216</v>
      </c>
      <c r="F56" s="71">
        <v>0.38261500349708299</v>
      </c>
      <c r="G56" s="71">
        <v>0.34360009835419003</v>
      </c>
      <c r="H56" s="71">
        <v>0.31839669777625179</v>
      </c>
      <c r="I56" s="71">
        <v>0.30212733010870219</v>
      </c>
      <c r="J56" s="71">
        <v>0.29231168837127486</v>
      </c>
      <c r="K56" s="71">
        <v>0.58322905110348877</v>
      </c>
      <c r="L56" s="71">
        <v>0.30031320654510374</v>
      </c>
      <c r="M56" s="71">
        <v>0.31039753420538219</v>
      </c>
      <c r="N56" s="71">
        <v>0.32711224718838494</v>
      </c>
      <c r="O56" s="71">
        <v>0.35300554651409577</v>
      </c>
      <c r="P56" s="71">
        <v>0.3930884160421666</v>
      </c>
      <c r="Q56" s="71">
        <v>0.4581925574371537</v>
      </c>
      <c r="R56" s="71">
        <v>0.57651086210794755</v>
      </c>
      <c r="S56" s="71">
        <v>0.85447594299921459</v>
      </c>
      <c r="T56" s="135">
        <v>4</v>
      </c>
      <c r="U56" s="135">
        <v>5.5</v>
      </c>
      <c r="V56" s="135">
        <v>2.5</v>
      </c>
      <c r="W56" s="142">
        <v>4.1394717400000003</v>
      </c>
      <c r="X56" s="145"/>
      <c r="Y56" s="142">
        <v>3.8575612499999998</v>
      </c>
      <c r="Z56" s="135">
        <v>2.5</v>
      </c>
      <c r="AA56" s="71">
        <v>4</v>
      </c>
      <c r="AB56" s="135">
        <v>5.5</v>
      </c>
      <c r="AC56" s="135"/>
      <c r="AD56" s="135"/>
    </row>
    <row r="57" spans="1:30" ht="13.5">
      <c r="A57" s="135" t="s">
        <v>141</v>
      </c>
      <c r="B57" s="71">
        <v>9.909423503446535E-2</v>
      </c>
      <c r="C57" s="71">
        <v>0.9043510885078262</v>
      </c>
      <c r="D57" s="71">
        <v>0.61016138599980585</v>
      </c>
      <c r="E57" s="71">
        <v>0.48493692708308833</v>
      </c>
      <c r="F57" s="71">
        <v>0.41603270383454882</v>
      </c>
      <c r="G57" s="71">
        <v>0.37361022607468231</v>
      </c>
      <c r="H57" s="71">
        <v>0.34620555351237137</v>
      </c>
      <c r="I57" s="71">
        <v>0.32851521476834833</v>
      </c>
      <c r="J57" s="71">
        <v>0.31784227216398397</v>
      </c>
      <c r="K57" s="71">
        <v>0.63348066316814178</v>
      </c>
      <c r="L57" s="71">
        <v>0.32584379033800737</v>
      </c>
      <c r="M57" s="71">
        <v>0.3367854188652295</v>
      </c>
      <c r="N57" s="71">
        <v>0.35492110292471679</v>
      </c>
      <c r="O57" s="71">
        <v>0.38301567423481764</v>
      </c>
      <c r="P57" s="71">
        <v>0.42650611637988778</v>
      </c>
      <c r="Q57" s="71">
        <v>0.4971449685399163</v>
      </c>
      <c r="R57" s="71">
        <v>0.6255218897676853</v>
      </c>
      <c r="S57" s="71">
        <v>0.92711766899166026</v>
      </c>
      <c r="T57" s="135">
        <v>4</v>
      </c>
      <c r="U57" s="135">
        <v>5.5</v>
      </c>
      <c r="V57" s="135">
        <v>2.5</v>
      </c>
      <c r="W57" s="142">
        <v>4.1935526100000002</v>
      </c>
      <c r="X57" s="145"/>
      <c r="Y57" s="142">
        <v>3.8623582999999999</v>
      </c>
      <c r="Z57" s="135">
        <v>2.5</v>
      </c>
      <c r="AA57" s="71">
        <v>4</v>
      </c>
      <c r="AB57" s="135">
        <v>5.5</v>
      </c>
      <c r="AC57" s="135"/>
      <c r="AD57" s="135"/>
    </row>
    <row r="58" spans="1:30" ht="13.5">
      <c r="A58" s="135" t="s">
        <v>142</v>
      </c>
      <c r="B58" s="71">
        <v>-6.02355995720118E-2</v>
      </c>
      <c r="C58" s="71">
        <v>0.91887943370620451</v>
      </c>
      <c r="D58" s="71">
        <v>0.61996359153167824</v>
      </c>
      <c r="E58" s="71">
        <v>0.49272740930358183</v>
      </c>
      <c r="F58" s="71">
        <v>0.42271624390204199</v>
      </c>
      <c r="G58" s="71">
        <v>0.37961225161878076</v>
      </c>
      <c r="H58" s="71">
        <v>0.35176732465959537</v>
      </c>
      <c r="I58" s="71">
        <v>0.3337927917002772</v>
      </c>
      <c r="J58" s="71">
        <v>0.32294838892252598</v>
      </c>
      <c r="K58" s="71">
        <v>0.64353098558107202</v>
      </c>
      <c r="L58" s="71">
        <v>0.33094990709658756</v>
      </c>
      <c r="M58" s="71">
        <v>0.34206299579719968</v>
      </c>
      <c r="N58" s="71">
        <v>0.36048287407198298</v>
      </c>
      <c r="O58" s="71">
        <v>0.38901769977896183</v>
      </c>
      <c r="P58" s="71">
        <v>0.43318965644743201</v>
      </c>
      <c r="Q58" s="71">
        <v>0.50493545076046864</v>
      </c>
      <c r="R58" s="71">
        <v>0.63532409529963285</v>
      </c>
      <c r="S58" s="71">
        <v>0.94164601419015082</v>
      </c>
      <c r="T58" s="135">
        <v>4</v>
      </c>
      <c r="U58" s="135">
        <v>5.5</v>
      </c>
      <c r="V58" s="135">
        <v>2.5</v>
      </c>
      <c r="W58" s="142">
        <v>4.0999999999999996</v>
      </c>
      <c r="X58" s="145"/>
      <c r="Y58" s="142">
        <v>4</v>
      </c>
      <c r="Z58" s="135">
        <v>2.5</v>
      </c>
      <c r="AA58" s="71">
        <v>4</v>
      </c>
      <c r="AB58" s="135">
        <v>5.5</v>
      </c>
      <c r="AC58" s="135"/>
      <c r="AD58" s="135"/>
    </row>
    <row r="59" spans="1:30" ht="13.5">
      <c r="A59" s="135" t="s">
        <v>143</v>
      </c>
      <c r="B59" s="71">
        <v>-0.226012824178488</v>
      </c>
      <c r="C59" s="71">
        <v>0.93340777890458293</v>
      </c>
      <c r="D59" s="71">
        <v>0.62976579706355063</v>
      </c>
      <c r="E59" s="71">
        <v>0.50051789152407489</v>
      </c>
      <c r="F59" s="71">
        <v>0.42939978396953515</v>
      </c>
      <c r="G59" s="71">
        <v>0.38561427716287877</v>
      </c>
      <c r="H59" s="71">
        <v>0.35732909580681937</v>
      </c>
      <c r="I59" s="71">
        <v>0.33907036863220696</v>
      </c>
      <c r="J59" s="71">
        <v>0.32805450568106753</v>
      </c>
      <c r="K59" s="71">
        <v>0.65358130799400183</v>
      </c>
      <c r="L59" s="71">
        <v>0.33605602385516953</v>
      </c>
      <c r="M59" s="71">
        <v>0.34734057272916807</v>
      </c>
      <c r="N59" s="71">
        <v>0.36604464521925006</v>
      </c>
      <c r="O59" s="71">
        <v>0.39501972532310692</v>
      </c>
      <c r="P59" s="71">
        <v>0.43987319651497536</v>
      </c>
      <c r="Q59" s="71">
        <v>0.51272593298102276</v>
      </c>
      <c r="R59" s="71">
        <v>0.64512630083157863</v>
      </c>
      <c r="S59" s="71">
        <v>0.95617435938863871</v>
      </c>
      <c r="T59" s="135">
        <v>4</v>
      </c>
      <c r="U59" s="135">
        <v>5.5</v>
      </c>
      <c r="V59" s="135">
        <v>2.5</v>
      </c>
      <c r="W59" s="142">
        <v>4</v>
      </c>
      <c r="X59" s="145"/>
      <c r="Y59" s="145"/>
      <c r="Z59" s="135">
        <v>2.5</v>
      </c>
      <c r="AA59" s="71">
        <v>4</v>
      </c>
      <c r="AB59" s="135">
        <v>5.5</v>
      </c>
      <c r="AC59" s="135">
        <f>8</f>
        <v>8</v>
      </c>
      <c r="AD59" s="135"/>
    </row>
  </sheetData>
  <hyperlinks>
    <hyperlink ref="A1" location="Ցանկ!A1" display="Ցանկ!A1"/>
  </hyperlinks>
  <pageMargins left="0.7" right="0.7" top="0.75" bottom="0.75" header="0.3" footer="0.3"/>
  <pageSetup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heetViews>
  <sheetFormatPr defaultColWidth="8.88671875" defaultRowHeight="16.5"/>
  <sheetData>
    <row r="1" spans="1:3">
      <c r="A1" s="297" t="s">
        <v>810</v>
      </c>
      <c r="B1" s="18" t="s">
        <v>247</v>
      </c>
    </row>
    <row r="2" spans="1:3">
      <c r="A2" s="17" t="s">
        <v>173</v>
      </c>
      <c r="B2" s="42">
        <v>21.8</v>
      </c>
    </row>
    <row r="3" spans="1:3">
      <c r="A3" s="17" t="s">
        <v>148</v>
      </c>
      <c r="B3" s="42">
        <v>20.5</v>
      </c>
    </row>
    <row r="4" spans="1:3">
      <c r="A4" s="17" t="s">
        <v>145</v>
      </c>
      <c r="B4" s="42">
        <v>19.899999999999999</v>
      </c>
    </row>
    <row r="5" spans="1:3">
      <c r="A5" s="17" t="s">
        <v>146</v>
      </c>
      <c r="B5" s="76">
        <v>20.6</v>
      </c>
    </row>
    <row r="6" spans="1:3">
      <c r="A6" s="17" t="s">
        <v>174</v>
      </c>
      <c r="B6" s="76">
        <v>20.6</v>
      </c>
    </row>
    <row r="7" spans="1:3">
      <c r="A7" s="17" t="s">
        <v>148</v>
      </c>
      <c r="B7" s="76">
        <v>20.2</v>
      </c>
    </row>
    <row r="8" spans="1:3">
      <c r="A8" s="17" t="s">
        <v>145</v>
      </c>
      <c r="B8" s="76">
        <v>20.100000000000001</v>
      </c>
    </row>
    <row r="9" spans="1:3">
      <c r="A9" s="17" t="s">
        <v>146</v>
      </c>
      <c r="B9" s="76">
        <v>20.8</v>
      </c>
    </row>
    <row r="10" spans="1:3">
      <c r="A10" s="17" t="s">
        <v>175</v>
      </c>
      <c r="B10" s="76">
        <v>21.9</v>
      </c>
    </row>
    <row r="11" spans="1:3">
      <c r="A11" s="17" t="s">
        <v>148</v>
      </c>
      <c r="B11" s="76">
        <v>17.7</v>
      </c>
    </row>
    <row r="12" spans="1:3">
      <c r="A12" s="17" t="s">
        <v>145</v>
      </c>
      <c r="B12" s="76">
        <v>18</v>
      </c>
    </row>
    <row r="13" spans="1:3">
      <c r="A13" s="17" t="s">
        <v>146</v>
      </c>
      <c r="B13" s="76">
        <v>17.899999999999999</v>
      </c>
    </row>
    <row r="14" spans="1:3">
      <c r="A14" s="17" t="s">
        <v>176</v>
      </c>
      <c r="B14" s="76">
        <v>18.182538900000001</v>
      </c>
    </row>
    <row r="15" spans="1:3">
      <c r="A15" s="17" t="s">
        <v>148</v>
      </c>
      <c r="B15" s="76">
        <v>18.295916200000001</v>
      </c>
      <c r="C15" s="26"/>
    </row>
    <row r="16" spans="1:3">
      <c r="A16" s="17" t="s">
        <v>145</v>
      </c>
      <c r="B16" s="76">
        <v>16.352967</v>
      </c>
    </row>
    <row r="17" spans="1:3">
      <c r="A17" s="17" t="s">
        <v>146</v>
      </c>
      <c r="B17" s="76">
        <v>15.679559299999999</v>
      </c>
    </row>
    <row r="18" spans="1:3">
      <c r="A18" s="99" t="s">
        <v>177</v>
      </c>
      <c r="B18" s="26">
        <v>15.6522275</v>
      </c>
    </row>
    <row r="19" spans="1:3">
      <c r="A19" s="99" t="s">
        <v>148</v>
      </c>
      <c r="B19" s="26">
        <v>14.5</v>
      </c>
      <c r="C19" s="26"/>
    </row>
    <row r="20" spans="1:3">
      <c r="A20" s="99" t="s">
        <v>145</v>
      </c>
      <c r="B20" s="26">
        <v>14.587389399999999</v>
      </c>
    </row>
    <row r="21" spans="1:3">
      <c r="A21" s="99" t="s">
        <v>146</v>
      </c>
      <c r="B21" s="26">
        <v>14.779559300000001</v>
      </c>
    </row>
    <row r="22" spans="1:3">
      <c r="A22" s="99" t="s">
        <v>178</v>
      </c>
      <c r="B22" s="26">
        <v>14.7522275</v>
      </c>
    </row>
    <row r="23" spans="1:3">
      <c r="A23" s="99" t="s">
        <v>148</v>
      </c>
      <c r="B23" s="26">
        <v>13</v>
      </c>
    </row>
    <row r="24" spans="1:3">
      <c r="A24" s="99" t="s">
        <v>145</v>
      </c>
      <c r="B24" s="26">
        <v>11.6</v>
      </c>
    </row>
    <row r="25" spans="1:3">
      <c r="A25" s="99" t="s">
        <v>146</v>
      </c>
      <c r="B25" s="26">
        <v>11.2</v>
      </c>
    </row>
    <row r="26" spans="1:3">
      <c r="A26" s="99" t="s">
        <v>179</v>
      </c>
      <c r="B26" s="26">
        <v>12.2</v>
      </c>
    </row>
    <row r="27" spans="1:3">
      <c r="A27" s="99" t="s">
        <v>148</v>
      </c>
      <c r="B27" s="26">
        <v>12</v>
      </c>
    </row>
    <row r="28" spans="1:3">
      <c r="A28" s="65" t="s">
        <v>248</v>
      </c>
      <c r="B28" s="26">
        <v>12.6</v>
      </c>
    </row>
    <row r="29" spans="1:3">
      <c r="A29" s="65" t="s">
        <v>146</v>
      </c>
      <c r="B29" s="26">
        <v>13.2</v>
      </c>
    </row>
    <row r="30" spans="1:3">
      <c r="A30" s="99" t="s">
        <v>180</v>
      </c>
      <c r="B30" s="26">
        <v>13.9</v>
      </c>
    </row>
    <row r="31" spans="1:3">
      <c r="A31" s="99" t="s">
        <v>148</v>
      </c>
      <c r="B31" s="26">
        <v>14</v>
      </c>
    </row>
    <row r="32" spans="1:3">
      <c r="A32" s="99" t="s">
        <v>145</v>
      </c>
      <c r="B32" s="26">
        <v>14.2</v>
      </c>
    </row>
    <row r="33" spans="1:2">
      <c r="A33" s="65" t="s">
        <v>146</v>
      </c>
      <c r="B33" s="26">
        <v>14.3</v>
      </c>
    </row>
    <row r="34" spans="1:2">
      <c r="A34" s="99" t="s">
        <v>181</v>
      </c>
      <c r="B34" s="26">
        <v>14.7</v>
      </c>
    </row>
    <row r="35" spans="1:2">
      <c r="A35" s="99" t="s">
        <v>148</v>
      </c>
      <c r="B35" s="26">
        <v>14.8</v>
      </c>
    </row>
    <row r="36" spans="1:2">
      <c r="A36" s="99" t="s">
        <v>145</v>
      </c>
      <c r="B36" s="26">
        <v>15</v>
      </c>
    </row>
    <row r="37" spans="1:2">
      <c r="A37" s="65" t="s">
        <v>146</v>
      </c>
      <c r="B37" s="26">
        <v>15</v>
      </c>
    </row>
    <row r="38" spans="1:2">
      <c r="A38" s="99" t="s">
        <v>249</v>
      </c>
      <c r="B38">
        <v>15</v>
      </c>
    </row>
  </sheetData>
  <hyperlinks>
    <hyperlink ref="A1" location="Ցանկ!A1" display="Ցանկ!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heetViews>
  <sheetFormatPr defaultColWidth="8.88671875" defaultRowHeight="14.25"/>
  <cols>
    <col min="1" max="1" width="9.88671875" style="5" customWidth="1"/>
    <col min="2" max="2" width="9.109375" style="3" bestFit="1" customWidth="1"/>
    <col min="3" max="16384" width="8.88671875" style="3"/>
  </cols>
  <sheetData>
    <row r="1" spans="1:6" s="18" customFormat="1">
      <c r="A1" s="297" t="s">
        <v>810</v>
      </c>
      <c r="B1" s="18" t="s">
        <v>250</v>
      </c>
    </row>
    <row r="2" spans="1:6" ht="16.5">
      <c r="A2" s="17" t="s">
        <v>173</v>
      </c>
      <c r="B2" s="42">
        <v>2.9667580788287418</v>
      </c>
      <c r="C2" s="26"/>
      <c r="E2" s="4"/>
      <c r="F2" s="4"/>
    </row>
    <row r="3" spans="1:6" ht="16.5">
      <c r="A3" s="17" t="s">
        <v>148</v>
      </c>
      <c r="B3" s="42">
        <v>3.3975131122250701</v>
      </c>
      <c r="C3" s="26"/>
      <c r="E3" s="4"/>
      <c r="F3" s="4"/>
    </row>
    <row r="4" spans="1:6" ht="16.5">
      <c r="A4" s="17" t="s">
        <v>145</v>
      </c>
      <c r="B4" s="42">
        <v>3.4414398384440599</v>
      </c>
      <c r="C4" s="26"/>
      <c r="E4" s="4"/>
      <c r="F4" s="4"/>
    </row>
    <row r="5" spans="1:6" ht="16.5">
      <c r="A5" s="17" t="s">
        <v>146</v>
      </c>
      <c r="B5" s="76">
        <v>6.2</v>
      </c>
      <c r="C5" s="26"/>
      <c r="E5" s="4"/>
      <c r="F5" s="4"/>
    </row>
    <row r="6" spans="1:6" ht="16.5">
      <c r="A6" s="17" t="s">
        <v>174</v>
      </c>
      <c r="B6" s="76">
        <v>5</v>
      </c>
      <c r="C6" s="26"/>
      <c r="E6" s="4"/>
      <c r="F6" s="4"/>
    </row>
    <row r="7" spans="1:6" ht="16.5">
      <c r="A7" s="17" t="s">
        <v>148</v>
      </c>
      <c r="B7" s="76">
        <v>5</v>
      </c>
      <c r="C7" s="26"/>
      <c r="E7" s="4"/>
      <c r="F7" s="4"/>
    </row>
    <row r="8" spans="1:6" ht="16.5">
      <c r="A8" s="17" t="s">
        <v>145</v>
      </c>
      <c r="B8" s="76">
        <v>2.7</v>
      </c>
      <c r="C8" s="26"/>
      <c r="E8" s="4"/>
      <c r="F8" s="4"/>
    </row>
    <row r="9" spans="1:6" ht="16.5">
      <c r="A9" s="17" t="s">
        <v>146</v>
      </c>
      <c r="B9" s="76">
        <v>3.9</v>
      </c>
      <c r="C9" s="26"/>
      <c r="E9" s="4"/>
      <c r="F9" s="4"/>
    </row>
    <row r="10" spans="1:6">
      <c r="A10" s="17" t="s">
        <v>175</v>
      </c>
      <c r="B10" s="76">
        <v>3</v>
      </c>
      <c r="F10" s="4"/>
    </row>
    <row r="11" spans="1:6">
      <c r="A11" s="17" t="s">
        <v>148</v>
      </c>
      <c r="B11" s="76">
        <v>3.6</v>
      </c>
      <c r="F11" s="4"/>
    </row>
    <row r="12" spans="1:6">
      <c r="A12" s="17" t="s">
        <v>145</v>
      </c>
      <c r="B12" s="76">
        <v>3.5</v>
      </c>
      <c r="F12" s="4"/>
    </row>
    <row r="13" spans="1:6">
      <c r="A13" s="17" t="s">
        <v>146</v>
      </c>
      <c r="B13" s="76">
        <v>3</v>
      </c>
      <c r="F13" s="4"/>
    </row>
    <row r="14" spans="1:6">
      <c r="A14" s="17" t="s">
        <v>176</v>
      </c>
      <c r="B14" s="76">
        <v>7.2722100000000864</v>
      </c>
      <c r="F14" s="4"/>
    </row>
    <row r="15" spans="1:6">
      <c r="A15" s="17" t="s">
        <v>148</v>
      </c>
      <c r="B15" s="76">
        <v>0.10065000000008695</v>
      </c>
      <c r="F15" s="4"/>
    </row>
    <row r="16" spans="1:6">
      <c r="A16" s="17" t="s">
        <v>145</v>
      </c>
      <c r="B16" s="76">
        <v>2.1192300000000159</v>
      </c>
      <c r="F16" s="4"/>
    </row>
    <row r="17" spans="1:6">
      <c r="A17" s="17" t="s">
        <v>146</v>
      </c>
      <c r="B17" s="76">
        <v>2.671389999999974</v>
      </c>
      <c r="F17" s="4"/>
    </row>
    <row r="18" spans="1:6">
      <c r="A18" s="99" t="s">
        <v>177</v>
      </c>
      <c r="B18" s="76">
        <v>1.6288299999998799</v>
      </c>
    </row>
    <row r="19" spans="1:6">
      <c r="A19" s="99" t="s">
        <v>148</v>
      </c>
      <c r="B19" s="76">
        <v>9.6934199999998327</v>
      </c>
    </row>
    <row r="20" spans="1:6">
      <c r="A20" s="99" t="s">
        <v>145</v>
      </c>
      <c r="B20" s="76">
        <v>10.1</v>
      </c>
    </row>
    <row r="21" spans="1:6">
      <c r="A21" s="99" t="s">
        <v>146</v>
      </c>
      <c r="B21" s="120">
        <v>10.9</v>
      </c>
    </row>
    <row r="22" spans="1:6">
      <c r="A22" s="99" t="s">
        <v>178</v>
      </c>
      <c r="B22" s="120">
        <v>11.100000000000136</v>
      </c>
    </row>
    <row r="23" spans="1:6">
      <c r="A23" s="99" t="s">
        <v>148</v>
      </c>
      <c r="B23" s="120">
        <v>15.100000000000136</v>
      </c>
    </row>
    <row r="24" spans="1:6">
      <c r="A24" s="99" t="s">
        <v>145</v>
      </c>
      <c r="B24" s="120">
        <v>21.7</v>
      </c>
    </row>
    <row r="25" spans="1:6">
      <c r="A25" s="99" t="s">
        <v>146</v>
      </c>
      <c r="B25" s="120">
        <v>26.6</v>
      </c>
    </row>
    <row r="26" spans="1:6">
      <c r="A26" s="99" t="s">
        <v>179</v>
      </c>
      <c r="B26" s="120">
        <v>24.8</v>
      </c>
    </row>
    <row r="27" spans="1:6">
      <c r="A27" s="99" t="s">
        <v>148</v>
      </c>
      <c r="B27" s="120">
        <v>18.899999999999999</v>
      </c>
    </row>
    <row r="28" spans="1:6">
      <c r="A28" s="65" t="s">
        <v>248</v>
      </c>
      <c r="B28" s="120">
        <v>15.3</v>
      </c>
    </row>
    <row r="29" spans="1:6">
      <c r="A29" s="99" t="s">
        <v>146</v>
      </c>
      <c r="B29" s="120">
        <v>12.099999999999909</v>
      </c>
    </row>
    <row r="30" spans="1:6">
      <c r="A30" s="99" t="s">
        <v>180</v>
      </c>
      <c r="B30" s="120">
        <v>10.200000000000045</v>
      </c>
    </row>
    <row r="31" spans="1:6">
      <c r="A31" s="99" t="s">
        <v>148</v>
      </c>
      <c r="B31" s="120">
        <v>9.6</v>
      </c>
    </row>
    <row r="32" spans="1:6">
      <c r="A32" s="65" t="s">
        <v>248</v>
      </c>
      <c r="B32" s="120">
        <v>8.8000000000000007</v>
      </c>
    </row>
    <row r="33" spans="1:2">
      <c r="A33" s="99" t="s">
        <v>146</v>
      </c>
      <c r="B33" s="120">
        <v>8.5</v>
      </c>
    </row>
    <row r="34" spans="1:2">
      <c r="A34" s="99" t="s">
        <v>181</v>
      </c>
      <c r="B34" s="120">
        <v>8.4</v>
      </c>
    </row>
    <row r="35" spans="1:2">
      <c r="A35" s="99" t="s">
        <v>148</v>
      </c>
      <c r="B35" s="120">
        <v>8</v>
      </c>
    </row>
    <row r="36" spans="1:2">
      <c r="A36" s="65" t="s">
        <v>248</v>
      </c>
      <c r="B36" s="120">
        <v>7.8</v>
      </c>
    </row>
    <row r="37" spans="1:2">
      <c r="A37" s="99" t="s">
        <v>146</v>
      </c>
      <c r="B37" s="120">
        <v>7.4</v>
      </c>
    </row>
    <row r="38" spans="1:2">
      <c r="A38" s="99" t="s">
        <v>249</v>
      </c>
      <c r="B38" s="3">
        <v>7.2</v>
      </c>
    </row>
  </sheetData>
  <hyperlinks>
    <hyperlink ref="A1" location="Ցանկ!A1" display="Ցանկ!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heetViews>
  <sheetFormatPr defaultColWidth="8.88671875" defaultRowHeight="14.25"/>
  <cols>
    <col min="1" max="1" width="8.88671875" style="5"/>
    <col min="2" max="16384" width="8.88671875" style="3"/>
  </cols>
  <sheetData>
    <row r="1" spans="1:10" s="18" customFormat="1">
      <c r="A1" s="297" t="s">
        <v>810</v>
      </c>
      <c r="B1" s="18" t="s">
        <v>247</v>
      </c>
    </row>
    <row r="2" spans="1:10" ht="16.5">
      <c r="A2" s="17" t="s">
        <v>173</v>
      </c>
      <c r="B2" s="76">
        <v>-4.5401073099999998</v>
      </c>
      <c r="G2" s="26"/>
    </row>
    <row r="3" spans="1:10" ht="16.5">
      <c r="A3" s="17" t="s">
        <v>148</v>
      </c>
      <c r="B3" s="76">
        <v>0.82455643000000001</v>
      </c>
      <c r="G3" s="26"/>
    </row>
    <row r="4" spans="1:10" ht="16.5">
      <c r="A4" s="17" t="s">
        <v>145</v>
      </c>
      <c r="B4" s="76">
        <v>-0.89295461899999995</v>
      </c>
      <c r="G4" s="26"/>
    </row>
    <row r="5" spans="1:10" ht="16.5">
      <c r="A5" s="17" t="s">
        <v>146</v>
      </c>
      <c r="B5" s="76">
        <v>-4.8480081799999999</v>
      </c>
      <c r="G5" s="26"/>
      <c r="H5" s="42"/>
      <c r="I5" s="26"/>
      <c r="J5" s="26"/>
    </row>
    <row r="6" spans="1:10" ht="16.5">
      <c r="A6" s="17" t="s">
        <v>174</v>
      </c>
      <c r="B6" s="76">
        <v>2.0061339299999998</v>
      </c>
      <c r="G6" s="26"/>
      <c r="H6" s="42"/>
      <c r="I6" s="26"/>
      <c r="J6" s="26"/>
    </row>
    <row r="7" spans="1:10" ht="16.5">
      <c r="A7" s="17" t="s">
        <v>148</v>
      </c>
      <c r="B7" s="76">
        <v>-2.6364120099999999</v>
      </c>
      <c r="G7" s="26"/>
      <c r="H7" s="42"/>
      <c r="I7" s="26"/>
      <c r="J7" s="26"/>
    </row>
    <row r="8" spans="1:10" ht="16.5">
      <c r="A8" s="17" t="s">
        <v>145</v>
      </c>
      <c r="B8" s="76">
        <v>1.18833696</v>
      </c>
      <c r="G8" s="26"/>
      <c r="H8" s="26"/>
      <c r="I8" s="26"/>
      <c r="J8" s="26"/>
    </row>
    <row r="9" spans="1:10" ht="16.5">
      <c r="A9" s="17" t="s">
        <v>146</v>
      </c>
      <c r="B9" s="76">
        <v>-1.8000294999999999</v>
      </c>
      <c r="G9" s="26"/>
      <c r="H9" s="26"/>
      <c r="I9" s="26"/>
      <c r="J9" s="26"/>
    </row>
    <row r="10" spans="1:10" ht="16.5">
      <c r="A10" s="17" t="s">
        <v>175</v>
      </c>
      <c r="B10" s="76">
        <v>0.93705443099999997</v>
      </c>
      <c r="G10" s="26"/>
      <c r="H10" s="26"/>
      <c r="I10" s="26"/>
      <c r="J10" s="26"/>
    </row>
    <row r="11" spans="1:10" ht="16.5">
      <c r="A11" s="17" t="s">
        <v>148</v>
      </c>
      <c r="B11" s="76">
        <v>7.9429593199999999</v>
      </c>
      <c r="G11" s="26"/>
      <c r="H11" s="26"/>
      <c r="I11" s="26"/>
      <c r="J11" s="26"/>
    </row>
    <row r="12" spans="1:10" ht="16.5">
      <c r="A12" s="17" t="s">
        <v>145</v>
      </c>
      <c r="B12" s="76">
        <v>8.3133774099999993</v>
      </c>
      <c r="G12" s="26"/>
      <c r="H12" s="26"/>
      <c r="I12" s="26"/>
      <c r="J12" s="26"/>
    </row>
    <row r="13" spans="1:10" ht="16.5">
      <c r="A13" s="17" t="s">
        <v>146</v>
      </c>
      <c r="B13" s="76">
        <v>8.2615451800000006</v>
      </c>
      <c r="G13" s="26"/>
      <c r="H13" s="26"/>
      <c r="I13" s="26"/>
      <c r="J13" s="26"/>
    </row>
    <row r="14" spans="1:10" ht="16.5">
      <c r="A14" s="17" t="s">
        <v>176</v>
      </c>
      <c r="B14" s="76">
        <v>5.1346284999999998</v>
      </c>
      <c r="C14" s="76"/>
      <c r="G14" s="26"/>
      <c r="H14" s="26"/>
      <c r="I14" s="26"/>
      <c r="J14" s="26"/>
    </row>
    <row r="15" spans="1:10" ht="16.5">
      <c r="A15" s="17" t="s">
        <v>148</v>
      </c>
      <c r="B15" s="76">
        <v>11.3905166</v>
      </c>
      <c r="C15" s="76"/>
      <c r="G15" s="26"/>
      <c r="H15" s="26"/>
      <c r="I15" s="26"/>
      <c r="J15" s="26"/>
    </row>
    <row r="16" spans="1:10" ht="16.5">
      <c r="A16" s="17" t="s">
        <v>145</v>
      </c>
      <c r="B16" s="76">
        <v>5.9261708300000002</v>
      </c>
      <c r="C16" s="76"/>
      <c r="G16" s="26"/>
      <c r="H16" s="26"/>
      <c r="I16" s="26"/>
      <c r="J16" s="26"/>
    </row>
    <row r="17" spans="1:10" ht="16.5">
      <c r="A17" s="17" t="s">
        <v>146</v>
      </c>
      <c r="B17" s="76">
        <v>5</v>
      </c>
      <c r="C17" s="76"/>
      <c r="G17" s="18"/>
      <c r="H17" s="26"/>
      <c r="I17" s="26"/>
      <c r="J17" s="26"/>
    </row>
    <row r="18" spans="1:10" ht="16.5">
      <c r="A18" s="99" t="s">
        <v>177</v>
      </c>
      <c r="B18" s="146">
        <v>5.0074308584615439</v>
      </c>
      <c r="C18" s="146"/>
      <c r="G18" s="18"/>
      <c r="H18" s="26"/>
      <c r="I18" s="26"/>
      <c r="J18" s="26"/>
    </row>
    <row r="19" spans="1:10" ht="16.5">
      <c r="A19" s="99" t="s">
        <v>148</v>
      </c>
      <c r="B19" s="4">
        <v>-10.42570863434425</v>
      </c>
      <c r="C19" s="4"/>
      <c r="G19" s="18"/>
      <c r="H19" s="26"/>
      <c r="I19" s="26"/>
      <c r="J19" s="26"/>
    </row>
    <row r="20" spans="1:10" ht="16.5">
      <c r="A20" s="99" t="s">
        <v>145</v>
      </c>
      <c r="B20" s="4">
        <v>0.6398095363890004</v>
      </c>
      <c r="C20" s="4"/>
      <c r="G20" s="18"/>
      <c r="H20" s="26"/>
      <c r="I20" s="26"/>
      <c r="J20" s="26"/>
    </row>
    <row r="21" spans="1:10" ht="16.5">
      <c r="A21" s="99" t="s">
        <v>146</v>
      </c>
      <c r="B21" s="4">
        <v>-3.6529190442411696</v>
      </c>
      <c r="C21" s="4"/>
      <c r="G21" s="18"/>
      <c r="H21" s="26"/>
      <c r="I21" s="26"/>
      <c r="J21" s="26"/>
    </row>
    <row r="22" spans="1:10">
      <c r="A22" s="99" t="s">
        <v>178</v>
      </c>
      <c r="B22" s="4">
        <v>-2.666821409687083</v>
      </c>
      <c r="C22" s="4"/>
    </row>
    <row r="23" spans="1:10">
      <c r="A23" s="99" t="s">
        <v>148</v>
      </c>
      <c r="B23" s="4">
        <v>-6.2446907571691304</v>
      </c>
      <c r="C23" s="4"/>
    </row>
    <row r="24" spans="1:10">
      <c r="A24" s="99" t="s">
        <v>145</v>
      </c>
      <c r="B24" s="4">
        <v>-2.9625805232998381</v>
      </c>
      <c r="C24" s="4"/>
    </row>
    <row r="25" spans="1:10">
      <c r="A25" s="99" t="s">
        <v>146</v>
      </c>
      <c r="B25" s="4">
        <v>8.4304024000425741</v>
      </c>
      <c r="C25" s="4"/>
    </row>
    <row r="26" spans="1:10">
      <c r="A26" s="99" t="s">
        <v>179</v>
      </c>
      <c r="B26" s="4">
        <v>4.3281882999999999</v>
      </c>
      <c r="C26" s="4"/>
    </row>
    <row r="27" spans="1:10">
      <c r="A27" s="99" t="s">
        <v>148</v>
      </c>
      <c r="B27" s="4">
        <v>3.5039744700000002</v>
      </c>
      <c r="C27" s="4"/>
    </row>
    <row r="28" spans="1:10">
      <c r="A28" s="65" t="s">
        <v>248</v>
      </c>
      <c r="B28" s="4">
        <v>4.5770466299999999</v>
      </c>
      <c r="C28" s="4"/>
    </row>
    <row r="29" spans="1:10">
      <c r="A29" s="99" t="s">
        <v>146</v>
      </c>
      <c r="B29" s="4">
        <v>3.4602814899999998</v>
      </c>
      <c r="C29" s="4"/>
    </row>
    <row r="30" spans="1:10">
      <c r="A30" s="99" t="s">
        <v>180</v>
      </c>
      <c r="B30" s="4">
        <v>3</v>
      </c>
      <c r="C30" s="4"/>
    </row>
    <row r="31" spans="1:10">
      <c r="A31" s="99" t="s">
        <v>148</v>
      </c>
      <c r="B31" s="4">
        <v>2.9041445800000001</v>
      </c>
      <c r="C31" s="4"/>
    </row>
    <row r="32" spans="1:10">
      <c r="A32" s="65" t="s">
        <v>248</v>
      </c>
      <c r="B32" s="4">
        <v>2.9302869999999999</v>
      </c>
      <c r="C32" s="4"/>
    </row>
    <row r="33" spans="1:3">
      <c r="A33" s="99" t="s">
        <v>146</v>
      </c>
      <c r="B33" s="4">
        <v>3.3823700699999999</v>
      </c>
      <c r="C33" s="4"/>
    </row>
    <row r="34" spans="1:3">
      <c r="A34" s="99" t="s">
        <v>181</v>
      </c>
      <c r="B34" s="4">
        <v>2.9302869999999999</v>
      </c>
      <c r="C34" s="4"/>
    </row>
    <row r="35" spans="1:3">
      <c r="A35" s="99" t="s">
        <v>148</v>
      </c>
      <c r="B35" s="4">
        <v>3.6</v>
      </c>
      <c r="C35" s="4"/>
    </row>
    <row r="36" spans="1:3">
      <c r="A36" s="65" t="s">
        <v>248</v>
      </c>
      <c r="B36" s="4">
        <v>4</v>
      </c>
    </row>
    <row r="37" spans="1:3">
      <c r="A37" s="99" t="s">
        <v>146</v>
      </c>
      <c r="B37" s="4">
        <v>4</v>
      </c>
    </row>
    <row r="38" spans="1:3">
      <c r="A38" s="99" t="s">
        <v>249</v>
      </c>
      <c r="B38" s="3">
        <v>3.9</v>
      </c>
    </row>
  </sheetData>
  <hyperlinks>
    <hyperlink ref="A1" location="Ցանկ!A1" display="Ցանկ!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workbookViewId="0"/>
  </sheetViews>
  <sheetFormatPr defaultColWidth="8.88671875" defaultRowHeight="14.25"/>
  <cols>
    <col min="1" max="1" width="8.88671875" style="18"/>
    <col min="2" max="2" width="8.88671875" style="1"/>
    <col min="3" max="3" width="11.44140625" style="1" customWidth="1"/>
    <col min="4" max="4" width="10" style="1" customWidth="1"/>
    <col min="5" max="16384" width="8.88671875" style="1"/>
  </cols>
  <sheetData>
    <row r="1" spans="1:11">
      <c r="A1" s="297" t="s">
        <v>810</v>
      </c>
      <c r="B1" s="6"/>
      <c r="C1" s="6"/>
      <c r="D1" s="36"/>
      <c r="E1" s="7"/>
      <c r="F1" s="7"/>
      <c r="G1" s="8"/>
      <c r="H1" s="8"/>
      <c r="I1" s="7"/>
      <c r="J1" s="7"/>
      <c r="K1" s="37"/>
    </row>
    <row r="2" spans="1:11" hidden="1">
      <c r="A2" s="23" t="s">
        <v>144</v>
      </c>
      <c r="B2" s="9"/>
      <c r="C2" s="9"/>
      <c r="D2" s="34"/>
      <c r="E2" s="9"/>
      <c r="F2" s="9"/>
      <c r="G2" s="10"/>
      <c r="H2" s="10"/>
      <c r="I2" s="9"/>
      <c r="J2" s="9"/>
      <c r="K2" s="34"/>
    </row>
    <row r="3" spans="1:11" hidden="1">
      <c r="A3" s="23" t="s">
        <v>145</v>
      </c>
      <c r="B3" s="9"/>
      <c r="C3" s="9"/>
      <c r="D3" s="34"/>
      <c r="E3" s="9"/>
      <c r="F3" s="9"/>
      <c r="G3" s="10"/>
      <c r="H3" s="10"/>
      <c r="I3" s="9"/>
      <c r="J3" s="9"/>
      <c r="K3" s="34"/>
    </row>
    <row r="4" spans="1:11" hidden="1">
      <c r="A4" s="23" t="s">
        <v>146</v>
      </c>
      <c r="B4" s="9"/>
      <c r="C4" s="9"/>
      <c r="D4" s="34"/>
      <c r="E4" s="9"/>
      <c r="F4" s="9"/>
      <c r="G4" s="10"/>
      <c r="H4" s="10"/>
      <c r="I4" s="9"/>
      <c r="J4" s="9"/>
      <c r="K4" s="34"/>
    </row>
    <row r="5" spans="1:11" hidden="1">
      <c r="A5" s="23" t="s">
        <v>147</v>
      </c>
      <c r="B5" s="9"/>
      <c r="C5" s="9"/>
      <c r="D5" s="34"/>
      <c r="E5" s="9"/>
      <c r="F5" s="9"/>
      <c r="G5" s="10"/>
      <c r="H5" s="10"/>
      <c r="I5" s="9"/>
      <c r="J5" s="9"/>
      <c r="K5" s="34"/>
    </row>
    <row r="6" spans="1:11" hidden="1">
      <c r="A6" s="23" t="s">
        <v>148</v>
      </c>
      <c r="B6" s="9"/>
      <c r="C6" s="9"/>
      <c r="D6" s="34"/>
      <c r="E6" s="9"/>
      <c r="F6" s="9"/>
      <c r="G6" s="10"/>
      <c r="H6" s="10"/>
      <c r="I6" s="9"/>
      <c r="J6" s="9"/>
      <c r="K6" s="34"/>
    </row>
    <row r="7" spans="1:11" hidden="1">
      <c r="A7" s="23" t="s">
        <v>145</v>
      </c>
      <c r="B7" s="9"/>
      <c r="C7" s="9"/>
      <c r="D7" s="34"/>
      <c r="E7" s="9"/>
      <c r="F7" s="9"/>
      <c r="G7" s="10"/>
      <c r="H7" s="10"/>
      <c r="I7" s="9"/>
      <c r="J7" s="9"/>
      <c r="K7" s="34"/>
    </row>
    <row r="8" spans="1:11" hidden="1">
      <c r="A8" s="23" t="s">
        <v>146</v>
      </c>
      <c r="B8" s="9"/>
      <c r="C8" s="9"/>
      <c r="D8" s="34"/>
      <c r="E8" s="9"/>
      <c r="F8" s="9"/>
      <c r="G8" s="10"/>
      <c r="H8" s="10"/>
      <c r="I8" s="9"/>
      <c r="J8" s="9"/>
      <c r="K8" s="34"/>
    </row>
    <row r="9" spans="1:11" hidden="1">
      <c r="A9" s="23" t="s">
        <v>149</v>
      </c>
      <c r="B9" s="9"/>
      <c r="C9" s="9"/>
      <c r="D9" s="34"/>
      <c r="E9" s="9"/>
      <c r="F9" s="9"/>
      <c r="G9" s="10"/>
      <c r="H9" s="10"/>
      <c r="I9" s="9"/>
      <c r="J9" s="9"/>
      <c r="K9" s="34"/>
    </row>
    <row r="10" spans="1:11" hidden="1">
      <c r="A10" s="23" t="s">
        <v>148</v>
      </c>
      <c r="B10" s="9"/>
      <c r="C10" s="14"/>
      <c r="D10" s="34"/>
      <c r="E10" s="9"/>
      <c r="F10" s="9"/>
      <c r="G10" s="10"/>
      <c r="H10" s="10"/>
      <c r="I10" s="9"/>
      <c r="J10" s="9"/>
      <c r="K10" s="34"/>
    </row>
    <row r="11" spans="1:11" hidden="1">
      <c r="A11" s="23" t="s">
        <v>145</v>
      </c>
      <c r="B11" s="14"/>
      <c r="C11" s="9"/>
      <c r="D11" s="38"/>
      <c r="E11" s="14"/>
      <c r="F11" s="9"/>
      <c r="G11" s="10"/>
      <c r="H11" s="10"/>
      <c r="I11" s="9"/>
      <c r="J11" s="14"/>
      <c r="K11" s="38"/>
    </row>
    <row r="12" spans="1:11" hidden="1">
      <c r="A12" s="23" t="s">
        <v>146</v>
      </c>
      <c r="B12" s="14"/>
      <c r="C12" s="9"/>
      <c r="D12" s="34"/>
      <c r="E12" s="9"/>
      <c r="F12" s="9"/>
      <c r="G12" s="10"/>
      <c r="H12" s="10"/>
      <c r="I12" s="9"/>
      <c r="J12" s="9"/>
      <c r="K12" s="34"/>
    </row>
    <row r="13" spans="1:11" hidden="1">
      <c r="A13" s="23" t="s">
        <v>150</v>
      </c>
      <c r="B13" s="14"/>
      <c r="C13" s="9"/>
      <c r="D13" s="34"/>
      <c r="E13" s="9"/>
      <c r="F13" s="9"/>
      <c r="G13" s="10"/>
      <c r="H13" s="10"/>
      <c r="I13" s="9"/>
      <c r="J13" s="9"/>
      <c r="K13" s="34"/>
    </row>
    <row r="14" spans="1:11" hidden="1">
      <c r="A14" s="23" t="s">
        <v>148</v>
      </c>
      <c r="B14" s="14"/>
      <c r="C14" s="14"/>
      <c r="D14" s="38"/>
      <c r="E14" s="14"/>
      <c r="F14" s="14"/>
      <c r="G14" s="15"/>
      <c r="H14" s="15"/>
      <c r="I14" s="14"/>
      <c r="J14" s="14"/>
      <c r="K14" s="38"/>
    </row>
    <row r="15" spans="1:11" hidden="1">
      <c r="A15" s="23" t="s">
        <v>145</v>
      </c>
      <c r="B15" s="14"/>
      <c r="C15" s="14"/>
      <c r="D15" s="38"/>
      <c r="E15" s="14"/>
      <c r="F15" s="14"/>
      <c r="G15" s="15"/>
      <c r="H15" s="15"/>
      <c r="I15" s="14"/>
      <c r="J15" s="14"/>
      <c r="K15" s="38"/>
    </row>
    <row r="16" spans="1:11" hidden="1">
      <c r="A16" s="23" t="s">
        <v>146</v>
      </c>
      <c r="B16" s="14"/>
      <c r="C16" s="9"/>
      <c r="D16" s="34"/>
      <c r="E16" s="9"/>
      <c r="F16" s="9"/>
      <c r="G16" s="10"/>
      <c r="H16" s="10"/>
      <c r="I16" s="9"/>
      <c r="J16" s="9"/>
      <c r="K16" s="34"/>
    </row>
    <row r="17" spans="1:19" hidden="1">
      <c r="A17" s="23" t="s">
        <v>151</v>
      </c>
      <c r="B17" s="14"/>
      <c r="C17" s="14"/>
      <c r="D17" s="38"/>
      <c r="E17" s="14"/>
      <c r="F17" s="14"/>
      <c r="G17" s="15"/>
      <c r="H17" s="15"/>
      <c r="I17" s="14"/>
      <c r="J17" s="14"/>
      <c r="K17" s="38"/>
    </row>
    <row r="18" spans="1:19" hidden="1">
      <c r="A18" s="23" t="s">
        <v>148</v>
      </c>
      <c r="B18" s="14"/>
      <c r="C18" s="14"/>
      <c r="D18" s="38"/>
      <c r="E18" s="14"/>
      <c r="F18" s="14"/>
      <c r="G18" s="14"/>
      <c r="H18" s="14"/>
      <c r="I18" s="14"/>
      <c r="J18" s="14"/>
      <c r="K18" s="38"/>
    </row>
    <row r="19" spans="1:19" hidden="1">
      <c r="A19" s="23" t="s">
        <v>145</v>
      </c>
      <c r="B19" s="14"/>
      <c r="C19" s="9"/>
      <c r="D19" s="14"/>
      <c r="E19" s="14"/>
      <c r="F19" s="14"/>
      <c r="G19" s="14"/>
      <c r="H19" s="14"/>
      <c r="I19" s="14"/>
      <c r="J19" s="14"/>
      <c r="K19" s="38"/>
    </row>
    <row r="20" spans="1:19" hidden="1">
      <c r="A20" s="23" t="s">
        <v>146</v>
      </c>
      <c r="B20" s="14"/>
      <c r="C20" s="14"/>
      <c r="D20" s="14"/>
      <c r="E20" s="14"/>
      <c r="F20" s="14"/>
      <c r="G20" s="14"/>
      <c r="H20" s="14"/>
      <c r="I20" s="14"/>
      <c r="J20" s="14"/>
      <c r="K20" s="14"/>
    </row>
    <row r="21" spans="1:19" hidden="1">
      <c r="A21" s="23" t="s">
        <v>152</v>
      </c>
      <c r="B21" s="14"/>
      <c r="C21" s="14"/>
      <c r="D21" s="14"/>
      <c r="E21" s="14"/>
      <c r="F21" s="14"/>
      <c r="G21" s="14"/>
      <c r="H21" s="14"/>
      <c r="I21" s="14"/>
      <c r="J21" s="14"/>
      <c r="K21" s="14"/>
    </row>
    <row r="22" spans="1:19" hidden="1">
      <c r="A22" s="23" t="s">
        <v>148</v>
      </c>
      <c r="B22" s="14"/>
      <c r="C22" s="14"/>
      <c r="D22" s="14"/>
      <c r="E22" s="9"/>
      <c r="F22" s="9"/>
      <c r="G22" s="14"/>
      <c r="H22" s="14"/>
      <c r="I22" s="9"/>
      <c r="J22" s="9"/>
      <c r="K22" s="14"/>
    </row>
    <row r="23" spans="1:19" hidden="1">
      <c r="A23" s="23" t="s">
        <v>145</v>
      </c>
      <c r="B23" s="14"/>
      <c r="C23" s="14"/>
      <c r="D23" s="14"/>
      <c r="E23" s="9"/>
      <c r="F23" s="9"/>
      <c r="G23" s="14"/>
      <c r="H23" s="14"/>
      <c r="I23" s="9"/>
      <c r="J23" s="9"/>
      <c r="K23" s="14"/>
    </row>
    <row r="24" spans="1:19" hidden="1">
      <c r="A24" s="23" t="s">
        <v>146</v>
      </c>
      <c r="B24" s="14"/>
      <c r="C24" s="14"/>
      <c r="D24" s="14"/>
      <c r="E24" s="9"/>
      <c r="F24" s="9"/>
      <c r="G24" s="14"/>
      <c r="H24" s="14"/>
      <c r="I24" s="9"/>
      <c r="J24" s="9"/>
      <c r="K24" s="14"/>
    </row>
    <row r="25" spans="1:19" ht="28.5">
      <c r="A25" s="23"/>
      <c r="B25" s="14"/>
      <c r="C25" s="77" t="s">
        <v>251</v>
      </c>
      <c r="D25" s="77" t="s">
        <v>154</v>
      </c>
      <c r="E25" s="78">
        <v>-0.9</v>
      </c>
      <c r="F25" s="78">
        <v>-0.7</v>
      </c>
      <c r="G25" s="78">
        <v>-0.5</v>
      </c>
      <c r="H25" s="78">
        <v>-0.3</v>
      </c>
      <c r="I25" s="78">
        <v>0.3</v>
      </c>
      <c r="J25" s="78">
        <v>0.5</v>
      </c>
      <c r="K25" s="78">
        <v>0.7</v>
      </c>
      <c r="L25" s="79">
        <v>0.9</v>
      </c>
    </row>
    <row r="26" spans="1:19">
      <c r="A26" s="23"/>
      <c r="B26" s="23" t="s">
        <v>155</v>
      </c>
      <c r="C26" s="69">
        <v>3.4160665595452002</v>
      </c>
      <c r="D26" s="69">
        <v>3.4160665595452002</v>
      </c>
      <c r="E26" s="69"/>
      <c r="F26" s="69"/>
      <c r="G26" s="69"/>
      <c r="H26" s="69"/>
      <c r="I26" s="69"/>
      <c r="J26" s="69"/>
      <c r="K26" s="69"/>
      <c r="L26" s="69"/>
    </row>
    <row r="27" spans="1:19">
      <c r="A27" s="23"/>
      <c r="B27" s="23" t="s">
        <v>148</v>
      </c>
      <c r="C27" s="69">
        <v>2.9746574486763393</v>
      </c>
      <c r="D27" s="69">
        <v>2.9746574486763393</v>
      </c>
      <c r="E27" s="69"/>
      <c r="F27" s="9"/>
      <c r="G27" s="9"/>
      <c r="H27" s="10"/>
      <c r="I27" s="10"/>
      <c r="J27" s="9"/>
      <c r="K27" s="9"/>
      <c r="L27" s="69"/>
    </row>
    <row r="28" spans="1:19" ht="16.5">
      <c r="A28" s="23"/>
      <c r="B28" s="23" t="s">
        <v>145</v>
      </c>
      <c r="C28" s="69">
        <v>0.89132478774394031</v>
      </c>
      <c r="D28" s="69">
        <v>0.89132478774394031</v>
      </c>
      <c r="E28" s="69">
        <v>0.89132478774394031</v>
      </c>
      <c r="F28" s="69">
        <v>0.89132478774394031</v>
      </c>
      <c r="G28" s="69">
        <v>0.89132478774394031</v>
      </c>
      <c r="H28" s="69">
        <v>0.89132478774394031</v>
      </c>
      <c r="I28" s="69">
        <v>0.89132478774394031</v>
      </c>
      <c r="J28" s="69">
        <v>0.89132478774394031</v>
      </c>
      <c r="K28" s="69">
        <v>0.89132478774394031</v>
      </c>
      <c r="L28" s="69">
        <v>0.89132478774394031</v>
      </c>
      <c r="S28"/>
    </row>
    <row r="29" spans="1:19">
      <c r="A29" s="23"/>
      <c r="B29" s="70" t="s">
        <v>146</v>
      </c>
      <c r="C29" s="71">
        <v>0.2</v>
      </c>
      <c r="D29" s="71">
        <v>0.2</v>
      </c>
      <c r="E29" s="71">
        <v>0.2</v>
      </c>
      <c r="F29" s="71">
        <v>0.2</v>
      </c>
      <c r="G29" s="71">
        <v>0.2</v>
      </c>
      <c r="H29" s="71">
        <v>0.2</v>
      </c>
      <c r="I29" s="71">
        <v>0.2</v>
      </c>
      <c r="J29" s="71">
        <v>0.2</v>
      </c>
      <c r="K29" s="71">
        <v>0.2</v>
      </c>
      <c r="L29" s="71">
        <v>0.2</v>
      </c>
    </row>
    <row r="30" spans="1:19">
      <c r="A30" s="23"/>
      <c r="B30" s="70" t="s">
        <v>156</v>
      </c>
      <c r="C30" s="71">
        <v>0.7</v>
      </c>
      <c r="D30" s="71">
        <v>0.7</v>
      </c>
      <c r="E30" s="71">
        <v>0.7</v>
      </c>
      <c r="F30" s="71">
        <v>0.7</v>
      </c>
      <c r="G30" s="71">
        <v>0.7</v>
      </c>
      <c r="H30" s="71">
        <v>0.7</v>
      </c>
      <c r="I30" s="71">
        <v>0.7</v>
      </c>
      <c r="J30" s="71">
        <v>0.7</v>
      </c>
      <c r="K30" s="71">
        <v>0.7</v>
      </c>
      <c r="L30" s="71">
        <v>0.7</v>
      </c>
    </row>
    <row r="31" spans="1:19">
      <c r="A31" s="23"/>
      <c r="B31" s="70" t="s">
        <v>148</v>
      </c>
      <c r="C31" s="71">
        <v>1.7</v>
      </c>
      <c r="D31" s="71">
        <v>1.7</v>
      </c>
      <c r="E31" s="71">
        <v>1.7</v>
      </c>
      <c r="F31" s="71">
        <v>1.7</v>
      </c>
      <c r="G31" s="71">
        <v>1.7</v>
      </c>
      <c r="H31" s="71">
        <v>1.7</v>
      </c>
      <c r="I31" s="71">
        <v>1.7</v>
      </c>
      <c r="J31" s="71">
        <v>1.7</v>
      </c>
      <c r="K31" s="71">
        <v>1.7</v>
      </c>
      <c r="L31" s="71">
        <v>1.7</v>
      </c>
    </row>
    <row r="32" spans="1:19">
      <c r="A32" s="23"/>
      <c r="B32" s="70" t="s">
        <v>145</v>
      </c>
      <c r="C32" s="71">
        <v>3.8</v>
      </c>
      <c r="D32" s="71">
        <v>3.8</v>
      </c>
      <c r="E32" s="71">
        <v>3.8</v>
      </c>
      <c r="F32" s="71">
        <v>3.8</v>
      </c>
      <c r="G32" s="71">
        <v>3.8</v>
      </c>
      <c r="H32" s="71">
        <v>3.8</v>
      </c>
      <c r="I32" s="71">
        <v>3.8</v>
      </c>
      <c r="J32" s="71">
        <v>3.8</v>
      </c>
      <c r="K32" s="71">
        <v>3.8</v>
      </c>
      <c r="L32" s="71">
        <v>3.8</v>
      </c>
    </row>
    <row r="33" spans="1:12">
      <c r="A33" s="23"/>
      <c r="B33" s="70" t="s">
        <v>146</v>
      </c>
      <c r="C33" s="71">
        <v>7.5</v>
      </c>
      <c r="D33" s="71">
        <v>7.5</v>
      </c>
      <c r="E33" s="71">
        <v>7.5</v>
      </c>
      <c r="F33" s="71">
        <v>7.5</v>
      </c>
      <c r="G33" s="71">
        <v>7.5</v>
      </c>
      <c r="H33" s="71">
        <v>7.5</v>
      </c>
      <c r="I33" s="71">
        <v>7.5</v>
      </c>
      <c r="J33" s="71">
        <v>7.5</v>
      </c>
      <c r="K33" s="71">
        <v>7.5</v>
      </c>
      <c r="L33" s="71">
        <v>7.5</v>
      </c>
    </row>
    <row r="34" spans="1:12">
      <c r="A34" s="23"/>
      <c r="B34" s="70" t="s">
        <v>157</v>
      </c>
      <c r="C34" s="71">
        <v>8.1</v>
      </c>
      <c r="D34" s="71">
        <v>8.1</v>
      </c>
      <c r="E34" s="71">
        <v>8</v>
      </c>
      <c r="F34" s="71">
        <v>8</v>
      </c>
      <c r="G34" s="71">
        <v>8</v>
      </c>
      <c r="H34" s="71">
        <v>8</v>
      </c>
      <c r="I34" s="71">
        <v>8</v>
      </c>
      <c r="J34" s="71">
        <v>8</v>
      </c>
      <c r="K34" s="71">
        <v>8</v>
      </c>
      <c r="L34" s="71">
        <v>8</v>
      </c>
    </row>
    <row r="35" spans="1:12">
      <c r="A35" s="23"/>
      <c r="B35" s="70" t="s">
        <v>148</v>
      </c>
      <c r="C35" s="71">
        <v>8.3000000000000007</v>
      </c>
      <c r="D35" s="71">
        <v>8.3000000000000007</v>
      </c>
      <c r="E35" s="71">
        <v>8.1</v>
      </c>
      <c r="F35" s="71">
        <v>8.1</v>
      </c>
      <c r="G35" s="71">
        <v>8.1</v>
      </c>
      <c r="H35" s="71">
        <v>8.1</v>
      </c>
      <c r="I35" s="71">
        <v>8.1</v>
      </c>
      <c r="J35" s="71">
        <v>8.1</v>
      </c>
      <c r="K35" s="71">
        <v>8.1</v>
      </c>
      <c r="L35" s="71">
        <v>8.1</v>
      </c>
    </row>
    <row r="36" spans="1:12">
      <c r="A36" s="23"/>
      <c r="B36" s="70" t="s">
        <v>145</v>
      </c>
      <c r="C36" s="71">
        <v>7.7</v>
      </c>
      <c r="D36" s="71">
        <v>7.7</v>
      </c>
      <c r="E36" s="71">
        <v>7.5</v>
      </c>
      <c r="F36" s="71">
        <v>7.5</v>
      </c>
      <c r="G36" s="71">
        <v>7.5</v>
      </c>
      <c r="H36" s="71">
        <v>7.5</v>
      </c>
      <c r="I36" s="71">
        <v>7.5</v>
      </c>
      <c r="J36" s="71">
        <v>7.5</v>
      </c>
      <c r="K36" s="71">
        <v>7.5</v>
      </c>
      <c r="L36" s="71">
        <v>7.5</v>
      </c>
    </row>
    <row r="37" spans="1:12">
      <c r="A37" s="23"/>
      <c r="B37" s="70" t="s">
        <v>146</v>
      </c>
      <c r="C37" s="71">
        <v>5.2</v>
      </c>
      <c r="D37" s="71">
        <v>5.2</v>
      </c>
      <c r="E37" s="71">
        <v>5.2</v>
      </c>
      <c r="F37" s="71">
        <v>5.2</v>
      </c>
      <c r="G37" s="71">
        <v>5.2</v>
      </c>
      <c r="H37" s="71">
        <v>5.2</v>
      </c>
      <c r="I37" s="71">
        <v>5.2</v>
      </c>
      <c r="J37" s="71">
        <v>5.2</v>
      </c>
      <c r="K37" s="71">
        <v>5.2</v>
      </c>
      <c r="L37" s="71">
        <v>5.2</v>
      </c>
    </row>
    <row r="38" spans="1:12">
      <c r="A38" s="23"/>
      <c r="B38" s="70" t="s">
        <v>158</v>
      </c>
      <c r="C38" s="71">
        <v>4.8394296884224133</v>
      </c>
      <c r="D38" s="71">
        <v>4.8394296884224133</v>
      </c>
      <c r="E38" s="71">
        <v>4.8</v>
      </c>
      <c r="F38" s="71">
        <v>4.8</v>
      </c>
      <c r="G38" s="71">
        <v>4.8</v>
      </c>
      <c r="H38" s="71">
        <v>4.8</v>
      </c>
      <c r="I38" s="71">
        <v>4.8</v>
      </c>
      <c r="J38" s="71">
        <v>4.8</v>
      </c>
      <c r="K38" s="71">
        <v>4.8</v>
      </c>
      <c r="L38" s="71">
        <v>4.8</v>
      </c>
    </row>
    <row r="39" spans="1:12">
      <c r="A39" s="23"/>
      <c r="B39" s="70" t="s">
        <v>148</v>
      </c>
      <c r="C39" s="71">
        <v>4.8050562563111612</v>
      </c>
      <c r="D39" s="71">
        <v>4.8050562563111612</v>
      </c>
      <c r="E39" s="71">
        <v>4.7</v>
      </c>
      <c r="F39" s="71">
        <v>4.7</v>
      </c>
      <c r="G39" s="71">
        <v>4.7</v>
      </c>
      <c r="H39" s="71">
        <v>4.7</v>
      </c>
      <c r="I39" s="71">
        <v>4.7</v>
      </c>
      <c r="J39" s="71">
        <v>4.7</v>
      </c>
      <c r="K39" s="71">
        <v>4.7</v>
      </c>
      <c r="L39" s="71">
        <v>4.7</v>
      </c>
    </row>
    <row r="40" spans="1:12">
      <c r="A40" s="23"/>
      <c r="B40" s="70" t="s">
        <v>145</v>
      </c>
      <c r="C40" s="71">
        <v>6.3371955907867346</v>
      </c>
      <c r="D40" s="71">
        <v>6.3371955907867346</v>
      </c>
      <c r="E40" s="71">
        <v>6.2</v>
      </c>
      <c r="F40" s="71">
        <v>6.2</v>
      </c>
      <c r="G40" s="71">
        <v>6.2</v>
      </c>
      <c r="H40" s="71">
        <v>6.2</v>
      </c>
      <c r="I40" s="71">
        <v>6.2</v>
      </c>
      <c r="J40" s="71">
        <v>6.2</v>
      </c>
      <c r="K40" s="71">
        <v>6.2</v>
      </c>
      <c r="L40" s="71">
        <v>6.2</v>
      </c>
    </row>
    <row r="41" spans="1:12">
      <c r="A41" s="23"/>
      <c r="B41" s="70" t="s">
        <v>146</v>
      </c>
      <c r="C41" s="71">
        <v>7.6302877536764271</v>
      </c>
      <c r="D41" s="71">
        <v>7.6302877536764271</v>
      </c>
      <c r="E41" s="71">
        <v>7.6</v>
      </c>
      <c r="F41" s="71">
        <v>7.6</v>
      </c>
      <c r="G41" s="71">
        <v>7.6</v>
      </c>
      <c r="H41" s="71">
        <v>7.6</v>
      </c>
      <c r="I41" s="71">
        <v>7.6</v>
      </c>
      <c r="J41" s="71">
        <v>7.6</v>
      </c>
      <c r="K41" s="71">
        <v>7.6</v>
      </c>
      <c r="L41" s="71">
        <v>7.6</v>
      </c>
    </row>
    <row r="42" spans="1:12">
      <c r="A42" s="23"/>
      <c r="B42" s="70" t="s">
        <v>159</v>
      </c>
      <c r="C42" s="71">
        <v>6.9631197231161366</v>
      </c>
      <c r="D42" s="71">
        <v>6.9631197231161366</v>
      </c>
      <c r="E42" s="71">
        <v>6.3</v>
      </c>
      <c r="F42" s="71">
        <v>6.5</v>
      </c>
      <c r="G42" s="71">
        <v>6.6</v>
      </c>
      <c r="H42" s="71">
        <v>6.7</v>
      </c>
      <c r="I42" s="71">
        <v>6.9</v>
      </c>
      <c r="J42" s="71">
        <v>7</v>
      </c>
      <c r="K42" s="71">
        <v>7</v>
      </c>
      <c r="L42" s="71">
        <v>7.1</v>
      </c>
    </row>
    <row r="43" spans="1:12">
      <c r="A43" s="23"/>
      <c r="B43" s="70" t="s">
        <v>148</v>
      </c>
      <c r="C43" s="72">
        <v>2.1796352687030236</v>
      </c>
      <c r="D43" s="72">
        <v>2.1796352687030236</v>
      </c>
      <c r="E43" s="72">
        <v>2.2000000000000002</v>
      </c>
      <c r="F43" s="72">
        <v>2.2000000000000002</v>
      </c>
      <c r="G43" s="72">
        <v>2.2000000000000002</v>
      </c>
      <c r="H43" s="72">
        <v>2.2000000000000002</v>
      </c>
      <c r="I43" s="72">
        <v>2.2000000000000002</v>
      </c>
      <c r="J43" s="72">
        <v>2.2000000000000002</v>
      </c>
      <c r="K43" s="72">
        <v>2.2000000000000002</v>
      </c>
      <c r="L43" s="72">
        <v>2.2000000000000002</v>
      </c>
    </row>
    <row r="44" spans="1:12">
      <c r="A44" s="23"/>
      <c r="B44" s="70" t="s">
        <v>145</v>
      </c>
      <c r="C44" s="71">
        <v>-2.6343601211301291</v>
      </c>
      <c r="D44" s="71">
        <v>-2.6343601211301291</v>
      </c>
      <c r="E44" s="71">
        <v>-2.8678739201036336</v>
      </c>
      <c r="F44" s="71">
        <v>-2.8678739201036336</v>
      </c>
      <c r="G44" s="71">
        <v>-2.8678739201036336</v>
      </c>
      <c r="H44" s="71">
        <v>-2.8678739201036336</v>
      </c>
      <c r="I44" s="71">
        <v>-2.8678739201036336</v>
      </c>
      <c r="J44" s="71">
        <v>-2.8678739201036336</v>
      </c>
      <c r="K44" s="71">
        <v>-2.8678739201036336</v>
      </c>
      <c r="L44" s="71">
        <v>-2.8678739201036336</v>
      </c>
    </row>
    <row r="45" spans="1:12">
      <c r="A45" s="23"/>
      <c r="B45" s="70" t="s">
        <v>146</v>
      </c>
      <c r="C45" s="71">
        <v>-7.3993502810758827</v>
      </c>
      <c r="D45" s="71">
        <v>-7.3993502810758827</v>
      </c>
      <c r="E45" s="71">
        <v>-7.3993502810758827</v>
      </c>
      <c r="F45" s="71">
        <v>-7.3993502810758827</v>
      </c>
      <c r="G45" s="71">
        <v>-7.3993502810758827</v>
      </c>
      <c r="H45" s="71">
        <v>-7.3993502810758827</v>
      </c>
      <c r="I45" s="71">
        <v>-7.3993502810758827</v>
      </c>
      <c r="J45" s="71">
        <v>-7.3993502810758827</v>
      </c>
      <c r="K45" s="71">
        <v>-7.3993502810758827</v>
      </c>
      <c r="L45" s="71">
        <v>-7.3993502810758827</v>
      </c>
    </row>
    <row r="46" spans="1:12">
      <c r="A46" s="23"/>
      <c r="B46" s="70" t="s">
        <v>160</v>
      </c>
      <c r="C46" s="71">
        <v>-8.4409042587792129</v>
      </c>
      <c r="D46" s="71">
        <v>-8.4409042587792129</v>
      </c>
      <c r="E46" s="71">
        <v>-8.4409042587792129</v>
      </c>
      <c r="F46" s="71">
        <v>-8.4409042587792129</v>
      </c>
      <c r="G46" s="71">
        <v>-8.4409042587792129</v>
      </c>
      <c r="H46" s="71">
        <v>-8.4409042587792129</v>
      </c>
      <c r="I46" s="71">
        <v>-8.4409042587792129</v>
      </c>
      <c r="J46" s="71">
        <v>-8.4409042587792129</v>
      </c>
      <c r="K46" s="71">
        <v>-8.4409042587792129</v>
      </c>
      <c r="L46" s="71">
        <v>-8.4409042587792129</v>
      </c>
    </row>
    <row r="47" spans="1:12">
      <c r="A47" s="23"/>
      <c r="B47" s="70" t="s">
        <v>148</v>
      </c>
      <c r="C47" s="72">
        <v>-3.7963848117996974</v>
      </c>
      <c r="D47" s="72">
        <v>-3.7963848117996974</v>
      </c>
      <c r="E47" s="72">
        <v>-3.7963848117996974</v>
      </c>
      <c r="F47" s="72">
        <v>-3.7963848117996974</v>
      </c>
      <c r="G47" s="72">
        <v>-3.7963848117996974</v>
      </c>
      <c r="H47" s="72">
        <v>-3.7963848117996974</v>
      </c>
      <c r="I47" s="72">
        <v>-3.7963848117996974</v>
      </c>
      <c r="J47" s="72">
        <v>-3.7963848117996974</v>
      </c>
      <c r="K47" s="72">
        <v>-3.7963848117996974</v>
      </c>
      <c r="L47" s="72">
        <v>-3.7963848117996974</v>
      </c>
    </row>
    <row r="48" spans="1:12">
      <c r="A48" s="23"/>
      <c r="B48" s="70" t="s">
        <v>145</v>
      </c>
      <c r="C48" s="71">
        <v>-0.63707532932409094</v>
      </c>
      <c r="D48" s="71">
        <v>-0.63707532932409094</v>
      </c>
      <c r="E48" s="71">
        <v>-0.63707532932409106</v>
      </c>
      <c r="F48" s="71">
        <v>-0.63707532932409106</v>
      </c>
      <c r="G48" s="71">
        <v>-0.63707532932409106</v>
      </c>
      <c r="H48" s="71">
        <v>-0.63707532932409106</v>
      </c>
      <c r="I48" s="71">
        <v>-0.63707532932409106</v>
      </c>
      <c r="J48" s="71">
        <v>-0.63707532932409106</v>
      </c>
      <c r="K48" s="71">
        <v>-0.63707532932409106</v>
      </c>
      <c r="L48" s="71">
        <v>-0.63707532932409106</v>
      </c>
    </row>
    <row r="49" spans="1:12">
      <c r="A49" s="23"/>
      <c r="B49" s="70" t="s">
        <v>146</v>
      </c>
      <c r="C49" s="71">
        <v>5.695885600009305</v>
      </c>
      <c r="D49" s="71">
        <v>5.695885600009305</v>
      </c>
      <c r="E49" s="71">
        <v>5.695885600009305</v>
      </c>
      <c r="F49" s="71">
        <v>5.695885600009305</v>
      </c>
      <c r="G49" s="71">
        <v>5.695885600009305</v>
      </c>
      <c r="H49" s="71">
        <v>5.695885600009305</v>
      </c>
      <c r="I49" s="71">
        <v>5.695885600009305</v>
      </c>
      <c r="J49" s="71">
        <v>5.695885600009305</v>
      </c>
      <c r="K49" s="71">
        <v>5.695885600009305</v>
      </c>
      <c r="L49" s="71">
        <v>5.695885600009305</v>
      </c>
    </row>
    <row r="50" spans="1:12">
      <c r="A50" s="23"/>
      <c r="B50" s="70" t="s">
        <v>161</v>
      </c>
      <c r="C50" s="71">
        <v>7.8594207190318031</v>
      </c>
      <c r="D50" s="71">
        <v>7.8594207190318031</v>
      </c>
      <c r="E50" s="71">
        <v>7.8594207190318031</v>
      </c>
      <c r="F50" s="71">
        <v>7.8594207190318031</v>
      </c>
      <c r="G50" s="71">
        <v>7.8594207190318031</v>
      </c>
      <c r="H50" s="71">
        <v>7.8594207190318031</v>
      </c>
      <c r="I50" s="71">
        <v>7.8594207190318031</v>
      </c>
      <c r="J50" s="71">
        <v>7.8594207190318031</v>
      </c>
      <c r="K50" s="71">
        <v>7.8594207190318031</v>
      </c>
      <c r="L50" s="71">
        <v>7.8594207190318031</v>
      </c>
    </row>
    <row r="51" spans="1:12">
      <c r="B51" s="70" t="s">
        <v>148</v>
      </c>
      <c r="C51" s="72">
        <v>8.7537305731211461</v>
      </c>
      <c r="D51" s="72">
        <v>8.7537305731211461</v>
      </c>
      <c r="E51" s="72">
        <v>8.7537305731211461</v>
      </c>
      <c r="F51" s="72">
        <v>8.7537305731211461</v>
      </c>
      <c r="G51" s="72">
        <v>8.7537305731211461</v>
      </c>
      <c r="H51" s="72">
        <v>8.7537305731211461</v>
      </c>
      <c r="I51" s="72">
        <v>8.7537305731211461</v>
      </c>
      <c r="J51" s="72">
        <v>8.7537305731211461</v>
      </c>
      <c r="K51" s="72">
        <v>8.7537305731211461</v>
      </c>
      <c r="L51" s="72">
        <v>8.7537305731211461</v>
      </c>
    </row>
    <row r="52" spans="1:12">
      <c r="B52" s="70" t="s">
        <v>145</v>
      </c>
      <c r="C52" s="72">
        <v>12.233524383442358</v>
      </c>
      <c r="D52" s="72">
        <v>12.944652578289023</v>
      </c>
      <c r="E52" s="72">
        <v>12.233524383442358</v>
      </c>
      <c r="F52" s="72">
        <v>12.233524383442358</v>
      </c>
      <c r="G52" s="72">
        <v>12.233524383442358</v>
      </c>
      <c r="H52" s="72">
        <v>12.233524383442358</v>
      </c>
      <c r="I52" s="72">
        <v>12.233524383442358</v>
      </c>
      <c r="J52" s="72">
        <v>12.233524383442358</v>
      </c>
      <c r="K52" s="72">
        <v>12.233524383442358</v>
      </c>
      <c r="L52" s="72">
        <v>12.233524383442358</v>
      </c>
    </row>
    <row r="53" spans="1:12">
      <c r="B53" s="70" t="s">
        <v>146</v>
      </c>
      <c r="C53" s="71">
        <v>12.591589421559817</v>
      </c>
      <c r="D53" s="71">
        <v>12.927337800042423</v>
      </c>
      <c r="E53" s="71">
        <v>12.591589421559817</v>
      </c>
      <c r="F53" s="71">
        <v>12.591589421559817</v>
      </c>
      <c r="G53" s="71">
        <v>12.591589421559817</v>
      </c>
      <c r="H53" s="71">
        <v>12.591589421559817</v>
      </c>
      <c r="I53" s="71">
        <v>12.591589421559817</v>
      </c>
      <c r="J53" s="71">
        <v>12.591589421559817</v>
      </c>
      <c r="K53" s="71">
        <v>12.591589421559817</v>
      </c>
      <c r="L53" s="71">
        <v>12.591589421559817</v>
      </c>
    </row>
    <row r="54" spans="1:12">
      <c r="B54" s="70" t="s">
        <v>162</v>
      </c>
      <c r="C54" s="71">
        <v>12.902722114289062</v>
      </c>
      <c r="D54" s="71">
        <v>12.863426810397556</v>
      </c>
      <c r="E54" s="71">
        <v>12.631129623917767</v>
      </c>
      <c r="F54" s="71">
        <v>12.731589850150591</v>
      </c>
      <c r="G54" s="71">
        <v>12.79135272069434</v>
      </c>
      <c r="H54" s="71">
        <v>12.83909934363766</v>
      </c>
      <c r="I54" s="71">
        <v>13.014637643735025</v>
      </c>
      <c r="J54" s="71">
        <v>13.0986262618233</v>
      </c>
      <c r="K54" s="71">
        <v>13.203752040371372</v>
      </c>
      <c r="L54" s="71">
        <v>13.380466435107651</v>
      </c>
    </row>
    <row r="55" spans="1:12">
      <c r="B55" s="70" t="s">
        <v>148</v>
      </c>
      <c r="C55" s="71">
        <v>11.444445821041626</v>
      </c>
      <c r="D55" s="71">
        <v>11.014840142514032</v>
      </c>
      <c r="E55" s="71">
        <v>10.765464595113386</v>
      </c>
      <c r="F55" s="71">
        <v>11.016615160695448</v>
      </c>
      <c r="G55" s="71">
        <v>11.166022337054818</v>
      </c>
      <c r="H55" s="71">
        <v>11.285388894413121</v>
      </c>
      <c r="I55" s="71">
        <v>11.724234644656532</v>
      </c>
      <c r="J55" s="71">
        <v>11.934206189877221</v>
      </c>
      <c r="K55" s="71">
        <v>12.1970206362474</v>
      </c>
      <c r="L55" s="71">
        <v>12.638806623088097</v>
      </c>
    </row>
    <row r="56" spans="1:12">
      <c r="B56" s="70" t="s">
        <v>145</v>
      </c>
      <c r="C56" s="71">
        <v>8.4985947908685233</v>
      </c>
      <c r="D56" s="71">
        <v>7.720104182073257</v>
      </c>
      <c r="E56" s="71">
        <v>7.2764285841976921</v>
      </c>
      <c r="F56" s="71">
        <v>7.7284996022454031</v>
      </c>
      <c r="G56" s="71">
        <v>7.9974325196922678</v>
      </c>
      <c r="H56" s="71">
        <v>8.2122923229372145</v>
      </c>
      <c r="I56" s="71">
        <v>9.0022146733753559</v>
      </c>
      <c r="J56" s="71">
        <v>9.3801634547725961</v>
      </c>
      <c r="K56" s="71">
        <v>9.8532294582389177</v>
      </c>
      <c r="L56" s="71">
        <v>10.648444234552171</v>
      </c>
    </row>
    <row r="57" spans="1:12">
      <c r="B57" s="70" t="s">
        <v>146</v>
      </c>
      <c r="C57" s="42">
        <v>5.8353352732257662</v>
      </c>
      <c r="D57" s="42">
        <v>4.5597201207871336</v>
      </c>
      <c r="E57" s="42">
        <v>3.1194103695128095</v>
      </c>
      <c r="F57" s="42">
        <v>4.1240126318410564</v>
      </c>
      <c r="G57" s="42">
        <v>4.7216413372785313</v>
      </c>
      <c r="H57" s="42">
        <v>5.1991075667117448</v>
      </c>
      <c r="I57" s="42">
        <v>6.9544905676853954</v>
      </c>
      <c r="J57" s="42">
        <v>7.7943767485681512</v>
      </c>
      <c r="K57" s="42">
        <v>8.845634534048866</v>
      </c>
      <c r="L57" s="42">
        <v>10.612778481411651</v>
      </c>
    </row>
    <row r="58" spans="1:12">
      <c r="B58" s="70" t="s">
        <v>163</v>
      </c>
      <c r="C58" s="42">
        <v>4.8012368204396694</v>
      </c>
      <c r="D58" s="42">
        <v>3.9354350707106818</v>
      </c>
      <c r="E58" s="42">
        <v>1.6540169444627075</v>
      </c>
      <c r="F58" s="42">
        <v>2.8181523014928289</v>
      </c>
      <c r="G58" s="42">
        <v>3.5106857870968877</v>
      </c>
      <c r="H58" s="42">
        <v>4.0639747257290448</v>
      </c>
      <c r="I58" s="42">
        <v>5.9006946061095</v>
      </c>
      <c r="J58" s="42">
        <v>6.725798508328813</v>
      </c>
      <c r="K58" s="42">
        <v>7.7585538039653024</v>
      </c>
      <c r="L58" s="42">
        <v>9.4945954247713189</v>
      </c>
    </row>
    <row r="59" spans="1:12">
      <c r="B59" s="70" t="s">
        <v>148</v>
      </c>
      <c r="C59" s="42">
        <v>4.6865167916906785</v>
      </c>
      <c r="D59" s="42">
        <v>3.8824718135498415</v>
      </c>
      <c r="E59" s="42">
        <v>1.1080019434497115</v>
      </c>
      <c r="F59" s="42">
        <v>2.4316703951817074</v>
      </c>
      <c r="G59" s="42">
        <v>3.21910866095235</v>
      </c>
      <c r="H59" s="42">
        <v>3.8482203087834508</v>
      </c>
      <c r="I59" s="42">
        <v>5.7662770685707105</v>
      </c>
      <c r="J59" s="42">
        <v>6.5765986921265807</v>
      </c>
      <c r="K59" s="42">
        <v>7.5908514979188446</v>
      </c>
      <c r="L59" s="42">
        <v>9.2957907921680949</v>
      </c>
    </row>
    <row r="60" spans="1:12" ht="16.5">
      <c r="B60" s="70" t="s">
        <v>145</v>
      </c>
      <c r="C60" s="96">
        <v>4.8646656413473295</v>
      </c>
      <c r="D60" s="96">
        <v>4.1985479882946635</v>
      </c>
      <c r="E60" s="96">
        <v>0.85485582084235745</v>
      </c>
      <c r="F60" s="96">
        <v>2.3380573672762277</v>
      </c>
      <c r="G60" s="96">
        <v>3.2204004132134543</v>
      </c>
      <c r="H60" s="96">
        <v>3.9253347702434986</v>
      </c>
      <c r="I60" s="96">
        <v>5.924728409437563</v>
      </c>
      <c r="J60" s="96">
        <v>6.7202677543299902</v>
      </c>
      <c r="K60" s="96">
        <v>7.7160180702780288</v>
      </c>
      <c r="L60" s="96">
        <v>9.3898550379705128</v>
      </c>
    </row>
    <row r="61" spans="1:12" ht="16.5">
      <c r="B61" s="70" t="s">
        <v>146</v>
      </c>
      <c r="C61" s="96">
        <v>5.1551493061330973</v>
      </c>
      <c r="D61" s="96">
        <v>4.4242195409625538</v>
      </c>
      <c r="E61" s="96">
        <v>0.71404451336412045</v>
      </c>
      <c r="F61" s="96">
        <v>2.3567791544998644</v>
      </c>
      <c r="G61" s="96">
        <v>3.3340269806036762</v>
      </c>
      <c r="H61" s="96">
        <v>4.1147840468326642</v>
      </c>
      <c r="I61" s="96">
        <v>6.1955145654335304</v>
      </c>
      <c r="J61" s="96">
        <v>6.9762716316625184</v>
      </c>
      <c r="K61" s="96">
        <v>7.9535194577663297</v>
      </c>
      <c r="L61" s="96">
        <v>9.5962540989020457</v>
      </c>
    </row>
    <row r="62" spans="1:12" ht="16.5">
      <c r="B62" s="70" t="s">
        <v>164</v>
      </c>
      <c r="C62" s="96">
        <v>4.9541355141422372</v>
      </c>
      <c r="D62" s="96">
        <v>4.2</v>
      </c>
      <c r="E62" s="96">
        <v>0.51303072137326033</v>
      </c>
      <c r="F62" s="96">
        <v>2.1557653625090043</v>
      </c>
      <c r="G62" s="96">
        <v>3.1330131886128161</v>
      </c>
      <c r="H62" s="96">
        <v>3.9137702548418041</v>
      </c>
      <c r="I62" s="96">
        <v>5.9945007734426703</v>
      </c>
      <c r="J62" s="96">
        <v>6.7752578396716583</v>
      </c>
      <c r="K62" s="96">
        <v>7.7525056657754696</v>
      </c>
      <c r="L62" s="96">
        <v>9.3952403069111856</v>
      </c>
    </row>
    <row r="63" spans="1:12" ht="16.5">
      <c r="B63" s="70" t="s">
        <v>148</v>
      </c>
      <c r="C63" s="96">
        <v>4.6607121500164226</v>
      </c>
      <c r="D63" s="96">
        <v>4.0999999999999996</v>
      </c>
      <c r="E63" s="96">
        <v>0.21960735724744573</v>
      </c>
      <c r="F63" s="96">
        <v>1.8623419983831897</v>
      </c>
      <c r="G63" s="96">
        <v>2.8395898244870015</v>
      </c>
      <c r="H63" s="96">
        <v>3.6203468907159895</v>
      </c>
      <c r="I63" s="96">
        <v>5.7010774093168557</v>
      </c>
      <c r="J63" s="96">
        <v>6.4818344755458437</v>
      </c>
      <c r="K63" s="96">
        <v>7.459082301649655</v>
      </c>
      <c r="L63" s="96">
        <v>9.101816942785371</v>
      </c>
    </row>
    <row r="64" spans="1:12" ht="16.5">
      <c r="B64" s="70" t="s">
        <v>145</v>
      </c>
      <c r="C64" s="96">
        <v>4.6918855923845797</v>
      </c>
      <c r="D64" s="96">
        <v>4.0571674714680483</v>
      </c>
      <c r="E64" s="96">
        <v>0.25078079961560285</v>
      </c>
      <c r="F64" s="96">
        <v>1.8935154407513468</v>
      </c>
      <c r="G64" s="96">
        <v>2.8707632668551586</v>
      </c>
      <c r="H64" s="96">
        <v>3.6515203330841466</v>
      </c>
      <c r="I64" s="96">
        <v>5.7322508516850128</v>
      </c>
      <c r="J64" s="96">
        <v>6.5130079179140008</v>
      </c>
      <c r="K64" s="96">
        <v>7.4902557440178121</v>
      </c>
      <c r="L64" s="96">
        <v>9.1329903851535281</v>
      </c>
    </row>
    <row r="65" spans="2:12">
      <c r="B65" s="70" t="s">
        <v>146</v>
      </c>
      <c r="C65" s="42">
        <v>4.8993155088433724</v>
      </c>
      <c r="D65" s="42">
        <v>4.2104088368595001</v>
      </c>
      <c r="E65" s="42">
        <v>0.45821071607439556</v>
      </c>
      <c r="F65" s="42">
        <v>2.1009453572101395</v>
      </c>
      <c r="G65" s="42">
        <v>3.0781931833139513</v>
      </c>
      <c r="H65" s="42">
        <v>3.8589502495429393</v>
      </c>
      <c r="I65" s="42">
        <v>5.9396807681438055</v>
      </c>
      <c r="J65" s="42">
        <v>6.7204378343727935</v>
      </c>
      <c r="K65" s="42">
        <v>7.6976856604766049</v>
      </c>
      <c r="L65" s="42">
        <v>9.3404203016123208</v>
      </c>
    </row>
    <row r="66" spans="2:12">
      <c r="B66" s="70" t="s">
        <v>165</v>
      </c>
      <c r="C66" s="42">
        <v>4.9000000000000004</v>
      </c>
      <c r="D66" s="42"/>
      <c r="E66" s="42">
        <v>0.45889520723102351</v>
      </c>
      <c r="F66" s="42">
        <v>2.1016298483667675</v>
      </c>
      <c r="G66" s="42">
        <v>3.0788776744705793</v>
      </c>
      <c r="H66" s="42">
        <v>3.8596347406995672</v>
      </c>
      <c r="I66" s="42">
        <v>5.9403652593004335</v>
      </c>
      <c r="J66" s="42">
        <v>6.7211223255294215</v>
      </c>
      <c r="K66" s="42">
        <v>7.6983701516332328</v>
      </c>
      <c r="L66" s="42">
        <v>9.3411047927689488</v>
      </c>
    </row>
  </sheetData>
  <hyperlinks>
    <hyperlink ref="A1" location="Ցանկ!A1" display="Ցանկ!A1"/>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heetViews>
  <sheetFormatPr defaultColWidth="8.88671875" defaultRowHeight="14.25"/>
  <cols>
    <col min="1" max="1" width="27.88671875" style="5" customWidth="1"/>
    <col min="2" max="2" width="0" style="3" hidden="1" customWidth="1"/>
    <col min="3" max="16384" width="8.88671875" style="3"/>
  </cols>
  <sheetData>
    <row r="1" spans="1:11" s="18" customFormat="1">
      <c r="A1" s="297" t="s">
        <v>810</v>
      </c>
      <c r="B1" s="68" t="s">
        <v>252</v>
      </c>
      <c r="C1" s="68" t="s">
        <v>253</v>
      </c>
      <c r="D1" s="68" t="s">
        <v>254</v>
      </c>
      <c r="E1" s="68" t="s">
        <v>255</v>
      </c>
      <c r="F1" s="18" t="s">
        <v>256</v>
      </c>
      <c r="G1" s="18" t="s">
        <v>257</v>
      </c>
      <c r="H1" s="18" t="s">
        <v>258</v>
      </c>
      <c r="I1" s="18">
        <v>2023</v>
      </c>
      <c r="J1" s="18">
        <v>2024</v>
      </c>
      <c r="K1" s="18">
        <v>2025</v>
      </c>
    </row>
    <row r="2" spans="1:11">
      <c r="A2" s="5" t="s">
        <v>259</v>
      </c>
      <c r="B2" s="4">
        <v>-7.6246887703230151</v>
      </c>
      <c r="C2" s="62">
        <v>-1.5</v>
      </c>
      <c r="D2" s="62">
        <v>-6.9</v>
      </c>
      <c r="E2" s="118">
        <v>-7.333385713818938</v>
      </c>
      <c r="F2" s="120">
        <v>-3.8</v>
      </c>
      <c r="G2" s="120">
        <v>-3.6551270310805761</v>
      </c>
      <c r="H2" s="120">
        <v>7.5666043953043147E-2</v>
      </c>
      <c r="I2" s="120">
        <v>-1.3860073620634021</v>
      </c>
      <c r="J2" s="120">
        <v>-1.3220110167760948</v>
      </c>
      <c r="K2" s="4">
        <v>-1.6248005500098555</v>
      </c>
    </row>
    <row r="3" spans="1:11">
      <c r="A3" s="5" t="s">
        <v>260</v>
      </c>
      <c r="B3" s="4"/>
      <c r="C3" s="61"/>
      <c r="D3" s="61"/>
      <c r="E3" s="118"/>
      <c r="F3" s="120">
        <v>-3.8</v>
      </c>
      <c r="G3" s="120">
        <v>-3.6551270310805761</v>
      </c>
      <c r="H3" s="120">
        <v>-3.2953582511586808</v>
      </c>
      <c r="I3" s="120">
        <v>-4.7004318875972295</v>
      </c>
      <c r="J3" s="120">
        <v>-5.0083766614084135</v>
      </c>
      <c r="K3" s="4">
        <v>-4.9533501800927953</v>
      </c>
    </row>
    <row r="4" spans="1:11">
      <c r="A4" s="5" t="s">
        <v>261</v>
      </c>
      <c r="B4" s="4">
        <v>-18.721273984359009</v>
      </c>
      <c r="C4" s="62">
        <v>-10.8</v>
      </c>
      <c r="D4" s="62">
        <v>-13.7</v>
      </c>
      <c r="E4" s="118">
        <v>-13.132666637090438</v>
      </c>
      <c r="F4" s="120">
        <v>-10.004797887009472</v>
      </c>
      <c r="G4" s="120">
        <v>-7.9202647550347685</v>
      </c>
      <c r="H4" s="120">
        <v>-2.995491616636297</v>
      </c>
      <c r="I4" s="120">
        <v>-3.6050331262989919</v>
      </c>
      <c r="J4" s="120">
        <v>-3.1959459154405998</v>
      </c>
      <c r="K4" s="4">
        <v>-3.259739006136666</v>
      </c>
    </row>
    <row r="5" spans="1:11">
      <c r="A5" s="5" t="s">
        <v>262</v>
      </c>
      <c r="B5" s="4"/>
      <c r="C5" s="61"/>
      <c r="D5" s="61"/>
      <c r="E5" s="118"/>
      <c r="F5" s="120">
        <v>-10.004797887009472</v>
      </c>
      <c r="G5" s="120">
        <v>-7.9202647550347685</v>
      </c>
      <c r="H5" s="120">
        <v>-5.2546490421657337</v>
      </c>
      <c r="I5" s="120">
        <v>-5.7454108835069189</v>
      </c>
      <c r="J5" s="120">
        <v>-5.936254305714094</v>
      </c>
      <c r="K5" s="4">
        <v>-5.7197767250958753</v>
      </c>
    </row>
    <row r="6" spans="1:11">
      <c r="C6" s="4"/>
      <c r="D6" s="4"/>
      <c r="E6" s="4"/>
      <c r="F6" s="4"/>
    </row>
    <row r="7" spans="1:11">
      <c r="D7" s="4"/>
      <c r="E7" s="4"/>
      <c r="F7" s="4"/>
      <c r="G7" s="4"/>
    </row>
  </sheetData>
  <hyperlinks>
    <hyperlink ref="A1" location="Ցանկ!A1" display="Ցանկ!A1"/>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heetViews>
  <sheetFormatPr defaultColWidth="8.88671875" defaultRowHeight="14.25"/>
  <cols>
    <col min="1" max="1" width="6.44140625" style="5" bestFit="1" customWidth="1"/>
    <col min="2" max="2" width="45.6640625" style="3" customWidth="1"/>
    <col min="3" max="3" width="38.77734375" style="3" customWidth="1"/>
    <col min="4" max="16384" width="8.88671875" style="3"/>
  </cols>
  <sheetData>
    <row r="1" spans="1:13" s="18" customFormat="1" ht="16.5">
      <c r="A1" s="297" t="s">
        <v>810</v>
      </c>
      <c r="B1" t="s">
        <v>263</v>
      </c>
      <c r="C1" t="s">
        <v>264</v>
      </c>
    </row>
    <row r="2" spans="1:13" ht="16.5">
      <c r="A2" s="19" t="s">
        <v>175</v>
      </c>
      <c r="B2" s="117">
        <v>2.4073716300000001</v>
      </c>
      <c r="C2" s="117">
        <v>2.37613575</v>
      </c>
      <c r="K2"/>
      <c r="L2"/>
      <c r="M2"/>
    </row>
    <row r="3" spans="1:13" ht="16.5">
      <c r="A3" s="19" t="s">
        <v>148</v>
      </c>
      <c r="B3" s="117">
        <v>2.8875216799999999</v>
      </c>
      <c r="C3" s="117">
        <v>2.8532899999999999</v>
      </c>
      <c r="K3"/>
      <c r="L3"/>
      <c r="M3"/>
    </row>
    <row r="4" spans="1:13" ht="16.5">
      <c r="A4" s="19" t="s">
        <v>145</v>
      </c>
      <c r="B4" s="117">
        <v>3.7781779599999998</v>
      </c>
      <c r="C4" s="117">
        <v>3.7527645700000001</v>
      </c>
      <c r="K4"/>
      <c r="L4"/>
      <c r="M4"/>
    </row>
    <row r="5" spans="1:13" ht="16.5">
      <c r="A5" s="19" t="s">
        <v>146</v>
      </c>
      <c r="B5" s="117">
        <v>3.6287425400000002</v>
      </c>
      <c r="C5" s="117">
        <v>3.59189421</v>
      </c>
      <c r="K5"/>
      <c r="L5"/>
      <c r="M5"/>
    </row>
    <row r="6" spans="1:13" ht="16.5">
      <c r="A6" s="19" t="s">
        <v>176</v>
      </c>
      <c r="B6" s="117">
        <v>2.4165799300000002</v>
      </c>
      <c r="C6" s="117">
        <v>2.3756645199999999</v>
      </c>
      <c r="K6"/>
      <c r="L6"/>
      <c r="M6"/>
    </row>
    <row r="7" spans="1:13" ht="16.5">
      <c r="A7" s="19" t="s">
        <v>148</v>
      </c>
      <c r="B7" s="117">
        <v>2.6330109799999999</v>
      </c>
      <c r="C7" s="117">
        <v>2.5920930100000001</v>
      </c>
      <c r="K7"/>
      <c r="L7"/>
      <c r="M7"/>
    </row>
    <row r="8" spans="1:13" ht="16.5">
      <c r="A8" s="19" t="s">
        <v>145</v>
      </c>
      <c r="B8" s="117">
        <v>2.4537883900000002</v>
      </c>
      <c r="C8" s="117">
        <v>2.4309436600000001</v>
      </c>
      <c r="K8"/>
      <c r="L8"/>
      <c r="M8"/>
    </row>
    <row r="9" spans="1:13" ht="16.5">
      <c r="A9" s="19" t="s">
        <v>146</v>
      </c>
      <c r="B9" s="117">
        <v>2.94085464</v>
      </c>
      <c r="C9" s="117">
        <v>2.9008924999999999</v>
      </c>
      <c r="K9"/>
      <c r="L9"/>
      <c r="M9"/>
    </row>
    <row r="10" spans="1:13" ht="16.5">
      <c r="A10" s="19" t="s">
        <v>177</v>
      </c>
      <c r="B10" s="117">
        <v>4.1644906800000001</v>
      </c>
      <c r="C10" s="117">
        <v>4.1126582999999997</v>
      </c>
      <c r="K10"/>
      <c r="L10"/>
      <c r="M10"/>
    </row>
    <row r="11" spans="1:13" ht="16.5">
      <c r="A11" s="18" t="s">
        <v>148</v>
      </c>
      <c r="B11" s="117">
        <v>4.77216708</v>
      </c>
      <c r="C11" s="117">
        <v>4.7238848200000003</v>
      </c>
      <c r="K11"/>
      <c r="L11"/>
      <c r="M11"/>
    </row>
    <row r="12" spans="1:13" ht="16.5">
      <c r="A12" s="18" t="s">
        <v>145</v>
      </c>
      <c r="B12" s="117">
        <v>5.7913294400000002</v>
      </c>
      <c r="C12" s="117">
        <v>5.7674635099999998</v>
      </c>
      <c r="K12"/>
      <c r="L12"/>
      <c r="M12"/>
    </row>
    <row r="13" spans="1:13" ht="16.5">
      <c r="A13" s="18" t="s">
        <v>146</v>
      </c>
      <c r="B13" s="117">
        <v>6.2737432599999998</v>
      </c>
      <c r="C13" s="117">
        <v>6.2225656999999996</v>
      </c>
      <c r="K13"/>
      <c r="L13"/>
      <c r="M13"/>
    </row>
    <row r="14" spans="1:13" ht="16.5">
      <c r="A14" s="19" t="s">
        <v>178</v>
      </c>
      <c r="B14" s="117">
        <v>6.4675748100000003</v>
      </c>
      <c r="C14" s="117">
        <v>6.4043489100000004</v>
      </c>
      <c r="K14"/>
      <c r="L14"/>
      <c r="M14"/>
    </row>
    <row r="15" spans="1:13" ht="16.5">
      <c r="A15" s="5" t="s">
        <v>148</v>
      </c>
      <c r="B15" s="117">
        <v>7.0188368800000003</v>
      </c>
      <c r="C15" s="117">
        <v>6.9558305899999997</v>
      </c>
      <c r="K15"/>
      <c r="L15"/>
      <c r="M15"/>
    </row>
    <row r="16" spans="1:13" ht="16.5">
      <c r="A16" s="18" t="s">
        <v>145</v>
      </c>
      <c r="B16" s="117">
        <v>6.5201100199999997</v>
      </c>
      <c r="C16" s="117">
        <v>6.4879452300000002</v>
      </c>
      <c r="K16"/>
      <c r="L16"/>
      <c r="M16"/>
    </row>
    <row r="17" spans="1:13" ht="16.5">
      <c r="A17" s="18" t="s">
        <v>146</v>
      </c>
      <c r="B17" s="117">
        <v>6.6511284399999999</v>
      </c>
      <c r="C17" s="117">
        <v>6.8786117400000002</v>
      </c>
      <c r="K17"/>
      <c r="L17"/>
      <c r="M17"/>
    </row>
    <row r="18" spans="1:13" ht="16.5">
      <c r="A18" s="5" t="s">
        <v>179</v>
      </c>
      <c r="B18" s="117">
        <v>6.1932474199999996</v>
      </c>
      <c r="C18" s="117">
        <v>6.5078658000000003</v>
      </c>
      <c r="K18"/>
      <c r="L18"/>
      <c r="M18"/>
    </row>
    <row r="19" spans="1:13" ht="16.5">
      <c r="A19" s="5" t="s">
        <v>148</v>
      </c>
      <c r="B19" s="117">
        <v>5.94415987</v>
      </c>
      <c r="C19" s="117">
        <v>6.2221964500000002</v>
      </c>
      <c r="K19"/>
      <c r="L19"/>
      <c r="M19"/>
    </row>
    <row r="20" spans="1:13" ht="16.5">
      <c r="A20" s="18" t="s">
        <v>145</v>
      </c>
      <c r="B20" s="117">
        <v>4.8364594700000003</v>
      </c>
      <c r="C20" s="117">
        <v>5.0701955600000002</v>
      </c>
    </row>
    <row r="21" spans="1:13" ht="17.25">
      <c r="A21" s="18" t="s">
        <v>146</v>
      </c>
      <c r="B21" s="117">
        <v>3.9492152300000001</v>
      </c>
      <c r="C21" s="117">
        <v>4.5324750700000003</v>
      </c>
      <c r="F21" s="29"/>
    </row>
    <row r="22" spans="1:13" ht="16.5">
      <c r="B22"/>
      <c r="C22"/>
    </row>
    <row r="23" spans="1:13" ht="16.5">
      <c r="B23"/>
      <c r="C23"/>
    </row>
    <row r="24" spans="1:13" ht="16.5">
      <c r="B24"/>
      <c r="C24"/>
    </row>
  </sheetData>
  <hyperlinks>
    <hyperlink ref="A1" location="Ցանկ!A1" display="Ցանկ!A1"/>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zoomScaleNormal="100" workbookViewId="0"/>
  </sheetViews>
  <sheetFormatPr defaultColWidth="8.88671875" defaultRowHeight="16.5"/>
  <cols>
    <col min="1" max="1" width="25" bestFit="1" customWidth="1"/>
  </cols>
  <sheetData>
    <row r="1" spans="1:17">
      <c r="A1" s="297" t="s">
        <v>810</v>
      </c>
      <c r="B1" s="18" t="s">
        <v>265</v>
      </c>
      <c r="C1" s="18" t="s">
        <v>145</v>
      </c>
      <c r="D1" s="18" t="s">
        <v>266</v>
      </c>
      <c r="E1" s="18" t="s">
        <v>176</v>
      </c>
      <c r="F1" s="18" t="s">
        <v>267</v>
      </c>
      <c r="G1" s="18" t="s">
        <v>145</v>
      </c>
      <c r="H1" s="18" t="s">
        <v>266</v>
      </c>
      <c r="I1" s="18" t="s">
        <v>177</v>
      </c>
      <c r="J1" s="18" t="s">
        <v>267</v>
      </c>
      <c r="K1" s="18" t="s">
        <v>145</v>
      </c>
      <c r="L1" t="s">
        <v>266</v>
      </c>
      <c r="M1" t="s">
        <v>178</v>
      </c>
      <c r="N1" s="18" t="s">
        <v>267</v>
      </c>
      <c r="O1" s="18" t="s">
        <v>145</v>
      </c>
      <c r="P1" t="s">
        <v>266</v>
      </c>
      <c r="Q1" t="s">
        <v>179</v>
      </c>
    </row>
    <row r="2" spans="1:17">
      <c r="A2" s="18" t="s">
        <v>268</v>
      </c>
      <c r="B2" s="42">
        <v>17.7</v>
      </c>
      <c r="C2" s="42">
        <v>14.7</v>
      </c>
      <c r="D2" s="42">
        <v>13.064361191162345</v>
      </c>
      <c r="E2" s="42">
        <v>9.6747289407839876</v>
      </c>
      <c r="F2" s="42">
        <v>10.321489001692047</v>
      </c>
      <c r="G2" s="42">
        <v>8.8952654232424688</v>
      </c>
      <c r="H2" s="42">
        <v>3.2670454545454546</v>
      </c>
      <c r="I2" s="42">
        <v>3.4770514603616132</v>
      </c>
      <c r="J2" s="42">
        <v>9.2811646951774343</v>
      </c>
      <c r="K2" s="42">
        <v>3.7514654161781942</v>
      </c>
      <c r="L2" s="42">
        <v>3.0423280423280423</v>
      </c>
      <c r="M2" s="42">
        <v>2.12</v>
      </c>
      <c r="N2" s="42">
        <v>3.90625</v>
      </c>
      <c r="O2" s="42">
        <v>3.455723542116631</v>
      </c>
      <c r="P2" s="26">
        <v>8.5432639649507127</v>
      </c>
      <c r="Q2" s="26">
        <v>10.104166666666666</v>
      </c>
    </row>
    <row r="3" spans="1:17">
      <c r="A3" s="18" t="s">
        <v>269</v>
      </c>
      <c r="B3" s="42">
        <v>27.4</v>
      </c>
      <c r="C3" s="42">
        <v>28.8</v>
      </c>
      <c r="D3" s="42">
        <v>24.975984630163303</v>
      </c>
      <c r="E3" s="42">
        <v>23.603002502085072</v>
      </c>
      <c r="F3" s="42">
        <v>22.081218274111674</v>
      </c>
      <c r="G3" s="42">
        <v>21.52080344332855</v>
      </c>
      <c r="H3" s="42">
        <v>14.772727272727273</v>
      </c>
      <c r="I3" s="42">
        <v>12.100139082058414</v>
      </c>
      <c r="J3" s="42">
        <v>13.830755232029118</v>
      </c>
      <c r="K3" s="42">
        <v>20.281359906213364</v>
      </c>
      <c r="L3" s="42">
        <v>17.063492063492063</v>
      </c>
      <c r="M3" s="42">
        <v>12.74</v>
      </c>
      <c r="N3" s="42">
        <v>15.9</v>
      </c>
      <c r="O3" s="42">
        <v>15.118790496760258</v>
      </c>
      <c r="P3" s="26">
        <v>10.295728368017524</v>
      </c>
      <c r="Q3" s="26">
        <v>11.041666666666666</v>
      </c>
    </row>
    <row r="4" spans="1:17">
      <c r="A4" s="18" t="s">
        <v>270</v>
      </c>
      <c r="B4" s="42">
        <v>33.5</v>
      </c>
      <c r="C4" s="42">
        <v>36.5</v>
      </c>
      <c r="D4" s="42">
        <v>44.380403458213266</v>
      </c>
      <c r="E4" s="42">
        <v>46.622185154295245</v>
      </c>
      <c r="F4" s="42">
        <v>35.363790186125208</v>
      </c>
      <c r="G4" s="42">
        <v>35.868005738880917</v>
      </c>
      <c r="H4" s="42">
        <v>35.653409090909086</v>
      </c>
      <c r="I4" s="42">
        <v>33.796940194714878</v>
      </c>
      <c r="J4" s="42">
        <v>13.102820746132849</v>
      </c>
      <c r="K4" s="42">
        <v>17.116060961313011</v>
      </c>
      <c r="L4" s="42">
        <v>8.0687830687830679</v>
      </c>
      <c r="M4" s="42">
        <v>6.99</v>
      </c>
      <c r="N4" s="42">
        <v>6.8080357142857135</v>
      </c>
      <c r="O4" s="42">
        <v>11.879049676025918</v>
      </c>
      <c r="P4" s="26">
        <v>19.934282584884993</v>
      </c>
      <c r="Q4" s="26">
        <v>19.375</v>
      </c>
    </row>
    <row r="5" spans="1:17">
      <c r="A5" s="18" t="s">
        <v>271</v>
      </c>
      <c r="B5" s="42">
        <v>3.5</v>
      </c>
      <c r="C5" s="42">
        <v>3.6</v>
      </c>
      <c r="D5" s="42">
        <v>3.1700288184438041</v>
      </c>
      <c r="E5" s="42">
        <v>2.2518765638031693</v>
      </c>
      <c r="F5" s="42">
        <v>7.1912013536379025</v>
      </c>
      <c r="G5" s="42">
        <v>7.6040172166427542</v>
      </c>
      <c r="H5" s="42">
        <v>11.647727272727272</v>
      </c>
      <c r="I5" s="42">
        <v>12.517385257301807</v>
      </c>
      <c r="J5" s="42">
        <v>20.473157415832574</v>
      </c>
      <c r="K5" s="42">
        <v>23.563892145369287</v>
      </c>
      <c r="L5" s="42">
        <v>27.24867724867725</v>
      </c>
      <c r="M5" s="42">
        <v>33.19</v>
      </c>
      <c r="N5" s="42">
        <v>28.459821428571431</v>
      </c>
      <c r="O5" s="42">
        <v>23.110151187904968</v>
      </c>
      <c r="P5" s="26">
        <v>27.820372398685649</v>
      </c>
      <c r="Q5" s="26">
        <v>20.520833333333332</v>
      </c>
    </row>
    <row r="6" spans="1:17">
      <c r="A6" s="18" t="s">
        <v>272</v>
      </c>
      <c r="B6" s="42">
        <v>0.8</v>
      </c>
      <c r="C6" s="42">
        <v>1.1000000000000001</v>
      </c>
      <c r="D6" s="42">
        <v>0.96061479346781953</v>
      </c>
      <c r="E6" s="42">
        <v>0.33361134278565469</v>
      </c>
      <c r="F6" s="42">
        <v>0.76142131979695438</v>
      </c>
      <c r="G6" s="42">
        <v>0.57388809182209477</v>
      </c>
      <c r="H6" s="42">
        <v>1.9886363636363635</v>
      </c>
      <c r="I6" s="42">
        <v>3.05980528511822</v>
      </c>
      <c r="J6" s="42">
        <v>3.9126478616924478</v>
      </c>
      <c r="K6" s="42">
        <v>2.9308323563892147</v>
      </c>
      <c r="L6" s="42">
        <v>3.9682539682539684</v>
      </c>
      <c r="M6" s="42">
        <v>6.73</v>
      </c>
      <c r="N6" s="42">
        <v>3.7946428571428568</v>
      </c>
      <c r="O6" s="42">
        <v>6.0475161987041037</v>
      </c>
      <c r="P6" s="26">
        <v>7.8860898138006581</v>
      </c>
      <c r="Q6" s="26">
        <v>7.395833333333333</v>
      </c>
    </row>
    <row r="7" spans="1:17">
      <c r="A7" s="18" t="s">
        <v>273</v>
      </c>
      <c r="B7" s="42">
        <v>17.100000000000001</v>
      </c>
      <c r="C7" s="42">
        <v>15.3</v>
      </c>
      <c r="D7" s="42">
        <v>13.448607108549471</v>
      </c>
      <c r="E7" s="42">
        <v>17.514595496246873</v>
      </c>
      <c r="F7" s="42">
        <v>24.280879864636209</v>
      </c>
      <c r="G7" s="42">
        <v>25.538020086083215</v>
      </c>
      <c r="H7" s="42">
        <v>32.670454545454547</v>
      </c>
      <c r="I7" s="42">
        <v>35.048678720445068</v>
      </c>
      <c r="J7" s="42">
        <v>39.399454049135578</v>
      </c>
      <c r="K7" s="42">
        <v>32.356389214536932</v>
      </c>
      <c r="L7" s="42">
        <v>40.608465608465607</v>
      </c>
      <c r="M7" s="42">
        <v>38.229999999999997</v>
      </c>
      <c r="N7" s="42">
        <v>41.071428571428569</v>
      </c>
      <c r="O7" s="42">
        <v>40.388768898488117</v>
      </c>
      <c r="P7" s="26">
        <v>25.4</v>
      </c>
      <c r="Q7" s="26">
        <v>31.5625</v>
      </c>
    </row>
    <row r="9" spans="1:17">
      <c r="B9" s="25"/>
    </row>
    <row r="10" spans="1:17">
      <c r="A10" s="2"/>
    </row>
    <row r="11" spans="1:17">
      <c r="A11" s="2"/>
    </row>
    <row r="12" spans="1:17">
      <c r="A12" s="2"/>
    </row>
    <row r="13" spans="1:17">
      <c r="A13" s="2"/>
    </row>
    <row r="14" spans="1:17">
      <c r="A14" s="2"/>
    </row>
    <row r="15" spans="1:17">
      <c r="A15" s="2"/>
    </row>
  </sheetData>
  <hyperlinks>
    <hyperlink ref="A1" location="Ցանկ!A1" display="Ցանկ!A1"/>
  </hyperlinks>
  <pageMargins left="0.7" right="0.7" top="0.75" bottom="0.75" header="0.3" footer="0.3"/>
  <pageSetup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heetViews>
  <sheetFormatPr defaultColWidth="8.88671875" defaultRowHeight="15"/>
  <cols>
    <col min="1" max="1" width="59.109375" style="173" customWidth="1"/>
    <col min="2" max="2" width="15.88671875" style="174" customWidth="1"/>
    <col min="3" max="3" width="8.44140625" style="174" customWidth="1"/>
    <col min="4" max="4" width="9" style="174" customWidth="1"/>
    <col min="5" max="5" width="8.44140625" style="174" customWidth="1"/>
    <col min="6" max="6" width="9.44140625" style="174" customWidth="1"/>
    <col min="7" max="16384" width="8.88671875" style="174"/>
  </cols>
  <sheetData>
    <row r="1" spans="1:7">
      <c r="A1" s="297" t="s">
        <v>810</v>
      </c>
      <c r="B1" s="173" t="s">
        <v>274</v>
      </c>
      <c r="C1" s="173" t="s">
        <v>275</v>
      </c>
      <c r="D1" s="173" t="s">
        <v>276</v>
      </c>
      <c r="E1" s="173"/>
      <c r="F1" s="173"/>
      <c r="G1" s="173"/>
    </row>
    <row r="2" spans="1:7">
      <c r="A2" s="173" t="s">
        <v>277</v>
      </c>
      <c r="B2" s="175">
        <v>0</v>
      </c>
      <c r="C2" s="176">
        <v>0.9</v>
      </c>
      <c r="D2" s="176">
        <v>-0.1</v>
      </c>
      <c r="E2" s="176"/>
      <c r="F2" s="176">
        <f>5.81-4.05</f>
        <v>1.7599999999999998</v>
      </c>
    </row>
    <row r="3" spans="1:7">
      <c r="A3" s="173" t="s">
        <v>278</v>
      </c>
      <c r="B3" s="175">
        <v>0</v>
      </c>
      <c r="C3" s="176">
        <v>3</v>
      </c>
      <c r="D3" s="176">
        <v>-3.3</v>
      </c>
      <c r="E3" s="176"/>
      <c r="F3" s="176">
        <f>10.51-8.69</f>
        <v>1.8200000000000003</v>
      </c>
    </row>
  </sheetData>
  <hyperlinks>
    <hyperlink ref="A1" location="Ցանկ!A1" display="Ցանկ!A1"/>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110" zoomScaleNormal="110" workbookViewId="0"/>
  </sheetViews>
  <sheetFormatPr defaultColWidth="8.88671875" defaultRowHeight="13.5"/>
  <cols>
    <col min="1" max="1" width="8.88671875" style="1"/>
    <col min="2" max="16384" width="8.88671875" style="3"/>
  </cols>
  <sheetData>
    <row r="1" spans="1:11" s="18" customFormat="1" ht="14.25">
      <c r="A1" s="33" t="s">
        <v>810</v>
      </c>
      <c r="B1" s="108" t="s">
        <v>279</v>
      </c>
      <c r="C1" s="108" t="s">
        <v>280</v>
      </c>
      <c r="D1" s="108" t="s">
        <v>281</v>
      </c>
      <c r="E1" s="108" t="s">
        <v>264</v>
      </c>
      <c r="F1" s="108" t="s">
        <v>79</v>
      </c>
      <c r="G1" s="238" t="s">
        <v>183</v>
      </c>
    </row>
    <row r="2" spans="1:11" ht="14.25" hidden="1">
      <c r="A2" s="108" t="s">
        <v>173</v>
      </c>
      <c r="B2" s="109"/>
      <c r="C2" s="109"/>
      <c r="D2" s="109"/>
      <c r="E2" s="109"/>
      <c r="F2" s="110">
        <v>-0.1</v>
      </c>
      <c r="G2" s="234">
        <v>-0.90530126051113768</v>
      </c>
    </row>
    <row r="3" spans="1:11" ht="14.25" hidden="1">
      <c r="A3" s="108" t="s">
        <v>148</v>
      </c>
      <c r="B3" s="109"/>
      <c r="C3" s="109"/>
      <c r="D3" s="109"/>
      <c r="E3" s="109"/>
      <c r="F3" s="110">
        <v>1.1000000000000001</v>
      </c>
      <c r="G3" s="234">
        <v>0.36407786425382938</v>
      </c>
      <c r="H3" s="57"/>
      <c r="I3" s="57"/>
      <c r="J3" s="57"/>
      <c r="K3" s="57"/>
    </row>
    <row r="4" spans="1:11" ht="14.25" hidden="1">
      <c r="A4" s="108" t="s">
        <v>145</v>
      </c>
      <c r="B4" s="111"/>
      <c r="C4" s="111"/>
      <c r="D4" s="111"/>
      <c r="E4" s="111"/>
      <c r="F4" s="110">
        <v>1</v>
      </c>
      <c r="G4" s="234">
        <v>2.1112721321331804</v>
      </c>
      <c r="H4" s="57"/>
      <c r="I4" s="57"/>
      <c r="J4" s="57"/>
      <c r="K4" s="57"/>
    </row>
    <row r="5" spans="1:11" ht="14.25" hidden="1">
      <c r="A5" s="108" t="s">
        <v>146</v>
      </c>
      <c r="B5" s="112"/>
      <c r="C5" s="112"/>
      <c r="D5" s="112"/>
      <c r="E5" s="112"/>
      <c r="F5" s="110">
        <v>2.6</v>
      </c>
      <c r="G5" s="234">
        <v>3.6484028135333091</v>
      </c>
      <c r="H5" s="57"/>
      <c r="I5" s="57"/>
      <c r="J5" s="57"/>
      <c r="K5" s="57"/>
    </row>
    <row r="6" spans="1:11" ht="14.25" hidden="1">
      <c r="A6" s="108" t="s">
        <v>174</v>
      </c>
      <c r="B6" s="113"/>
      <c r="C6" s="113"/>
      <c r="D6" s="113"/>
      <c r="E6" s="113"/>
      <c r="F6" s="110">
        <v>3.7</v>
      </c>
      <c r="G6" s="234">
        <v>4.9449250245676524</v>
      </c>
      <c r="H6" s="57"/>
      <c r="I6" s="57"/>
      <c r="J6" s="57"/>
      <c r="K6" s="57"/>
    </row>
    <row r="7" spans="1:11" ht="14.25" hidden="1">
      <c r="A7" s="108" t="s">
        <v>148</v>
      </c>
      <c r="B7" s="109"/>
      <c r="C7" s="109"/>
      <c r="D7" s="109"/>
      <c r="E7" s="109"/>
      <c r="F7" s="110">
        <v>0.9</v>
      </c>
      <c r="G7" s="234">
        <v>4.1469572523281499</v>
      </c>
    </row>
    <row r="8" spans="1:11" ht="14.25" hidden="1">
      <c r="A8" s="108" t="s">
        <v>145</v>
      </c>
      <c r="B8" s="113"/>
      <c r="C8" s="113"/>
      <c r="D8" s="113"/>
      <c r="E8" s="113"/>
      <c r="F8" s="110">
        <v>3.5</v>
      </c>
      <c r="G8" s="234">
        <v>3.6702807488898941</v>
      </c>
    </row>
    <row r="9" spans="1:11" ht="14.25" hidden="1">
      <c r="A9" s="108" t="s">
        <v>146</v>
      </c>
      <c r="B9" s="109"/>
      <c r="C9" s="109"/>
      <c r="D9" s="109"/>
      <c r="E9" s="109"/>
      <c r="F9" s="110">
        <v>1.8</v>
      </c>
      <c r="G9" s="236">
        <v>2.6</v>
      </c>
    </row>
    <row r="10" spans="1:11" ht="14.25">
      <c r="A10" s="108" t="s">
        <v>175</v>
      </c>
      <c r="B10" s="109"/>
      <c r="C10" s="109"/>
      <c r="D10" s="109"/>
      <c r="E10" s="109"/>
      <c r="F10" s="111">
        <v>1.9</v>
      </c>
      <c r="G10" s="237">
        <v>1.3</v>
      </c>
    </row>
    <row r="11" spans="1:11" ht="14.25">
      <c r="A11" s="108" t="s">
        <v>148</v>
      </c>
      <c r="B11" s="109"/>
      <c r="C11" s="109"/>
      <c r="D11" s="109"/>
      <c r="E11" s="109"/>
      <c r="F11" s="111">
        <v>2.5</v>
      </c>
      <c r="G11" s="237">
        <v>1.5</v>
      </c>
    </row>
    <row r="12" spans="1:11" ht="14.25">
      <c r="A12" s="108" t="s">
        <v>145</v>
      </c>
      <c r="B12" s="109"/>
      <c r="C12" s="109"/>
      <c r="D12" s="109"/>
      <c r="E12" s="109"/>
      <c r="F12" s="111">
        <v>0.5</v>
      </c>
      <c r="G12" s="237">
        <v>1.1000000000000001</v>
      </c>
    </row>
    <row r="13" spans="1:11" ht="14.25">
      <c r="A13" s="108" t="s">
        <v>146</v>
      </c>
      <c r="B13" s="109"/>
      <c r="C13" s="109"/>
      <c r="D13" s="109"/>
      <c r="E13" s="109"/>
      <c r="F13" s="111">
        <v>0.7</v>
      </c>
      <c r="G13" s="237">
        <v>0.7</v>
      </c>
    </row>
    <row r="14" spans="1:11" ht="14.25">
      <c r="A14" s="108" t="s">
        <v>176</v>
      </c>
      <c r="B14" s="111"/>
      <c r="C14" s="111"/>
      <c r="D14" s="111"/>
      <c r="E14" s="111"/>
      <c r="F14" s="111">
        <v>-0.11</v>
      </c>
      <c r="G14" s="237">
        <v>0.54</v>
      </c>
    </row>
    <row r="15" spans="1:11" ht="14.25">
      <c r="A15" s="108" t="s">
        <v>148</v>
      </c>
      <c r="B15" s="109"/>
      <c r="C15" s="109"/>
      <c r="D15" s="109"/>
      <c r="E15" s="109"/>
      <c r="F15" s="111">
        <v>1.7</v>
      </c>
      <c r="G15" s="237">
        <v>0.77684596156544217</v>
      </c>
    </row>
    <row r="16" spans="1:11" ht="14.25">
      <c r="A16" s="18" t="s">
        <v>145</v>
      </c>
      <c r="B16" s="111"/>
      <c r="C16" s="111"/>
      <c r="D16" s="111"/>
      <c r="E16" s="111"/>
      <c r="F16" s="111">
        <v>1.432684471732145</v>
      </c>
      <c r="G16" s="234">
        <v>1.3397678509690962</v>
      </c>
    </row>
    <row r="17" spans="1:9" ht="14.25">
      <c r="A17" s="18" t="s">
        <v>146</v>
      </c>
      <c r="B17" s="110"/>
      <c r="C17" s="110"/>
      <c r="D17" s="110"/>
      <c r="E17" s="110"/>
      <c r="F17" s="110">
        <v>3.7</v>
      </c>
      <c r="G17" s="234">
        <v>3.6</v>
      </c>
      <c r="I17" s="81"/>
    </row>
    <row r="18" spans="1:9" ht="14.25">
      <c r="A18" s="108" t="s">
        <v>177</v>
      </c>
      <c r="B18" s="110"/>
      <c r="C18" s="110"/>
      <c r="D18" s="110"/>
      <c r="E18" s="110"/>
      <c r="F18" s="110">
        <v>5.8</v>
      </c>
      <c r="G18" s="234">
        <v>6.6</v>
      </c>
    </row>
    <row r="19" spans="1:9" ht="14.25">
      <c r="A19" s="108" t="s">
        <v>148</v>
      </c>
      <c r="B19" s="110"/>
      <c r="C19" s="110"/>
      <c r="D19" s="110"/>
      <c r="E19" s="110"/>
      <c r="F19" s="110">
        <v>6.5</v>
      </c>
      <c r="G19" s="234">
        <v>7.8</v>
      </c>
    </row>
    <row r="20" spans="1:9" ht="14.25">
      <c r="A20" s="18" t="s">
        <v>145</v>
      </c>
      <c r="B20" s="110"/>
      <c r="C20" s="110"/>
      <c r="D20" s="110"/>
      <c r="E20" s="110"/>
      <c r="F20" s="235">
        <v>8.9</v>
      </c>
      <c r="G20" s="234">
        <v>8</v>
      </c>
    </row>
    <row r="21" spans="1:9" ht="15.75">
      <c r="A21" s="18" t="s">
        <v>146</v>
      </c>
      <c r="B21" s="232">
        <v>7.68</v>
      </c>
      <c r="C21" s="177"/>
      <c r="D21" s="177"/>
      <c r="E21" s="177"/>
      <c r="F21" s="110">
        <v>7.6754534627573321</v>
      </c>
      <c r="G21" s="234">
        <v>7.25</v>
      </c>
    </row>
    <row r="22" spans="1:9" ht="14.25">
      <c r="A22" s="108" t="s">
        <v>178</v>
      </c>
      <c r="B22" s="232">
        <v>6.7</v>
      </c>
      <c r="C22" s="110">
        <v>7.4</v>
      </c>
      <c r="D22" s="113"/>
      <c r="E22" s="113"/>
      <c r="F22" s="110">
        <v>7.4</v>
      </c>
      <c r="G22" s="234">
        <v>7</v>
      </c>
    </row>
    <row r="23" spans="1:9" ht="15.75">
      <c r="A23" s="18" t="s">
        <v>267</v>
      </c>
      <c r="B23" s="232">
        <v>6.7</v>
      </c>
      <c r="C23" s="177">
        <v>9.6098870099999996</v>
      </c>
      <c r="D23" s="177">
        <v>10.277471</v>
      </c>
      <c r="E23" s="177"/>
      <c r="F23" s="177">
        <v>10.277471</v>
      </c>
      <c r="G23" s="234">
        <v>9.44</v>
      </c>
    </row>
    <row r="24" spans="1:9" ht="15.75">
      <c r="A24" s="18" t="s">
        <v>145</v>
      </c>
      <c r="B24" s="232">
        <v>6.2</v>
      </c>
      <c r="C24" s="177">
        <v>8.5724798599999996</v>
      </c>
      <c r="D24" s="177">
        <v>9.7152830699999999</v>
      </c>
      <c r="E24" s="177">
        <v>9.9</v>
      </c>
      <c r="F24" s="110">
        <v>9.9</v>
      </c>
      <c r="G24" s="234">
        <v>10.5</v>
      </c>
    </row>
    <row r="25" spans="1:9" ht="15.75">
      <c r="A25" s="18" t="s">
        <v>146</v>
      </c>
      <c r="B25" s="232">
        <v>6.6</v>
      </c>
      <c r="C25" s="177">
        <v>8.4579424799999998</v>
      </c>
      <c r="D25" s="177">
        <v>10.3162328</v>
      </c>
      <c r="E25" s="177">
        <v>9.4919388500000004</v>
      </c>
      <c r="F25" s="110">
        <v>8.3000000000000007</v>
      </c>
      <c r="G25" s="234">
        <v>9.5</v>
      </c>
    </row>
    <row r="26" spans="1:9" ht="15.75">
      <c r="A26" s="18" t="s">
        <v>179</v>
      </c>
      <c r="B26" s="232">
        <v>7</v>
      </c>
      <c r="C26" s="177">
        <v>8.12921783</v>
      </c>
      <c r="D26" s="177">
        <v>9.9199764100000003</v>
      </c>
      <c r="E26" s="177">
        <v>8.3000000000000007</v>
      </c>
      <c r="F26" s="110"/>
      <c r="G26" s="234"/>
    </row>
    <row r="27" spans="1:9" ht="15.75">
      <c r="A27" s="18" t="s">
        <v>148</v>
      </c>
      <c r="B27" s="232">
        <v>5.9</v>
      </c>
      <c r="C27" s="177">
        <v>5.2894120899999999</v>
      </c>
      <c r="D27" s="177">
        <v>6.9307775700000001</v>
      </c>
      <c r="E27" s="177">
        <v>5.90728002</v>
      </c>
      <c r="F27" s="110"/>
      <c r="G27" s="234"/>
    </row>
    <row r="28" spans="1:9" ht="15.75">
      <c r="A28" s="18" t="s">
        <v>145</v>
      </c>
      <c r="B28" s="232">
        <v>5.5</v>
      </c>
      <c r="C28" s="177">
        <v>3.8177309899999998</v>
      </c>
      <c r="D28" s="177">
        <v>5.2666169299999996</v>
      </c>
      <c r="E28" s="177">
        <v>4.4720435500000004</v>
      </c>
      <c r="F28" s="110"/>
      <c r="G28" s="234"/>
    </row>
    <row r="29" spans="1:9" ht="15.75">
      <c r="A29" s="18" t="s">
        <v>146</v>
      </c>
      <c r="B29" s="232">
        <v>5.2</v>
      </c>
      <c r="C29" s="177">
        <v>3.64048105</v>
      </c>
      <c r="D29" s="177">
        <v>3.9774948999999999</v>
      </c>
      <c r="E29" s="177">
        <v>3.8838448300000001</v>
      </c>
      <c r="F29" s="110"/>
      <c r="G29" s="234"/>
    </row>
    <row r="30" spans="1:9" ht="15.75">
      <c r="A30" s="18" t="s">
        <v>180</v>
      </c>
      <c r="B30" s="232">
        <v>4.8</v>
      </c>
      <c r="C30" s="177">
        <v>3.4693738600000001</v>
      </c>
      <c r="D30" s="177">
        <v>3.4131171999999999</v>
      </c>
      <c r="E30" s="177">
        <v>3.6868941400000002</v>
      </c>
      <c r="F30" s="110"/>
      <c r="G30" s="234"/>
    </row>
    <row r="31" spans="1:9" ht="15.75">
      <c r="A31" s="18" t="s">
        <v>148</v>
      </c>
      <c r="B31" s="232">
        <v>4.5</v>
      </c>
      <c r="C31" s="177">
        <v>3.4498275999999999</v>
      </c>
      <c r="D31" s="177">
        <v>3.3393074700000001</v>
      </c>
      <c r="E31" s="177">
        <v>3.5249374599999999</v>
      </c>
      <c r="F31" s="110"/>
      <c r="G31" s="234"/>
    </row>
    <row r="32" spans="1:9" ht="15.75">
      <c r="A32" s="18" t="s">
        <v>145</v>
      </c>
      <c r="B32" s="232">
        <v>4.2</v>
      </c>
      <c r="C32" s="177">
        <v>3.5</v>
      </c>
      <c r="D32" s="177">
        <v>3.4314957399999999</v>
      </c>
      <c r="E32" s="177">
        <v>3.64669322</v>
      </c>
      <c r="F32" s="110"/>
      <c r="G32" s="234"/>
    </row>
    <row r="33" spans="1:7" ht="15.75">
      <c r="A33" s="18" t="s">
        <v>146</v>
      </c>
      <c r="B33" s="71">
        <v>4</v>
      </c>
      <c r="C33" s="233">
        <v>3.7</v>
      </c>
      <c r="D33" s="233">
        <v>3.5223154800000001</v>
      </c>
      <c r="E33" s="233">
        <v>3.7882876699999999</v>
      </c>
      <c r="F33" s="110"/>
      <c r="G33" s="234"/>
    </row>
    <row r="34" spans="1:7" ht="15.75">
      <c r="A34" s="18" t="s">
        <v>181</v>
      </c>
      <c r="B34" s="233"/>
      <c r="C34" s="233">
        <v>4</v>
      </c>
      <c r="D34" s="233">
        <v>3.8</v>
      </c>
      <c r="E34" s="233">
        <v>3.8575612499999998</v>
      </c>
      <c r="F34" s="110"/>
      <c r="G34" s="234"/>
    </row>
    <row r="35" spans="1:7" ht="15.75">
      <c r="A35" s="18" t="s">
        <v>148</v>
      </c>
      <c r="B35" s="233"/>
      <c r="C35" s="233"/>
      <c r="D35" s="233">
        <v>4</v>
      </c>
      <c r="E35" s="233">
        <v>3.8623582999999999</v>
      </c>
      <c r="F35" s="234"/>
      <c r="G35" s="234"/>
    </row>
    <row r="36" spans="1:7" ht="15.75">
      <c r="A36" s="18" t="s">
        <v>145</v>
      </c>
      <c r="B36" s="177"/>
      <c r="C36" s="177"/>
      <c r="D36" s="177"/>
      <c r="E36" s="233">
        <v>4</v>
      </c>
      <c r="F36" s="234"/>
      <c r="G36" s="234"/>
    </row>
  </sheetData>
  <hyperlinks>
    <hyperlink ref="A1" location="Ցանկ!A1" display="Ցանկ!A1"/>
  </hyperlinks>
  <pageMargins left="0.7" right="0.7" top="0.75" bottom="0.75" header="0.3" footer="0.3"/>
  <pageSetup paperSize="9" orientation="portrait" r:id="rId1"/>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6.5"/>
  <cols>
    <col min="2" max="2" width="21.109375" customWidth="1"/>
    <col min="3" max="3" width="14.77734375" customWidth="1"/>
  </cols>
  <sheetData>
    <row r="1" spans="1:6">
      <c r="A1" s="297" t="s">
        <v>810</v>
      </c>
    </row>
    <row r="2" spans="1:6" s="95" customFormat="1" ht="61.9" customHeight="1">
      <c r="B2" s="95" t="s">
        <v>282</v>
      </c>
      <c r="C2" s="95" t="s">
        <v>758</v>
      </c>
    </row>
    <row r="3" spans="1:6">
      <c r="A3" s="18" t="s">
        <v>174</v>
      </c>
      <c r="B3" s="117">
        <v>3.3045195199999999</v>
      </c>
      <c r="C3" s="117">
        <v>3.3045195199999999</v>
      </c>
    </row>
    <row r="4" spans="1:6">
      <c r="A4" s="18" t="s">
        <v>148</v>
      </c>
      <c r="B4" s="117">
        <v>1.5107168799999999</v>
      </c>
      <c r="C4" s="117">
        <v>1.5107168799999999</v>
      </c>
    </row>
    <row r="5" spans="1:6">
      <c r="A5" s="18" t="s">
        <v>145</v>
      </c>
      <c r="B5" s="117">
        <v>2.98027262</v>
      </c>
      <c r="C5" s="117">
        <v>2.98027262</v>
      </c>
    </row>
    <row r="6" spans="1:6">
      <c r="A6" s="18" t="s">
        <v>146</v>
      </c>
      <c r="B6" s="117">
        <v>2.2285034000000001</v>
      </c>
      <c r="C6" s="117">
        <v>2.2285034000000001</v>
      </c>
    </row>
    <row r="7" spans="1:6">
      <c r="A7" s="18" t="s">
        <v>175</v>
      </c>
      <c r="B7" s="117">
        <v>1.6336508000000001</v>
      </c>
      <c r="C7" s="117">
        <v>1.6336508000000001</v>
      </c>
    </row>
    <row r="8" spans="1:6">
      <c r="A8" s="18" t="s">
        <v>148</v>
      </c>
      <c r="B8" s="117">
        <v>2.31950879</v>
      </c>
      <c r="C8" s="117">
        <v>2.31950879</v>
      </c>
      <c r="F8" s="224"/>
    </row>
    <row r="9" spans="1:6">
      <c r="A9" s="18" t="s">
        <v>145</v>
      </c>
      <c r="B9" s="117">
        <v>0.80926305799999998</v>
      </c>
      <c r="C9" s="117">
        <v>0.80926305799999998</v>
      </c>
      <c r="F9" s="225"/>
    </row>
    <row r="10" spans="1:6">
      <c r="A10" s="18" t="s">
        <v>146</v>
      </c>
      <c r="B10" s="117">
        <v>0.90519484500000003</v>
      </c>
      <c r="C10" s="117">
        <v>0.90519484500000003</v>
      </c>
      <c r="F10" s="224"/>
    </row>
    <row r="11" spans="1:6">
      <c r="A11" s="18" t="s">
        <v>176</v>
      </c>
      <c r="B11" s="117">
        <v>8.2263725600000004E-2</v>
      </c>
      <c r="C11" s="117">
        <v>8.2263725600000004E-2</v>
      </c>
    </row>
    <row r="12" spans="1:6">
      <c r="A12" s="18" t="s">
        <v>148</v>
      </c>
      <c r="B12" s="117">
        <v>1.1278131899999999</v>
      </c>
      <c r="C12" s="117">
        <v>1.1278131899999999</v>
      </c>
    </row>
    <row r="13" spans="1:6">
      <c r="A13" s="18" t="s">
        <v>145</v>
      </c>
      <c r="B13" s="117">
        <v>1.37629044</v>
      </c>
      <c r="C13" s="117">
        <v>1.37629044</v>
      </c>
    </row>
    <row r="14" spans="1:6">
      <c r="A14" s="18" t="s">
        <v>146</v>
      </c>
      <c r="B14" s="117">
        <v>2.2345128700000001</v>
      </c>
      <c r="C14" s="117">
        <v>2.2345128700000001</v>
      </c>
    </row>
    <row r="15" spans="1:6">
      <c r="A15" s="18" t="s">
        <v>177</v>
      </c>
      <c r="B15" s="117">
        <v>5.2375085800000001</v>
      </c>
      <c r="C15" s="117">
        <v>5.2375085800000001</v>
      </c>
    </row>
    <row r="16" spans="1:6">
      <c r="A16" s="18" t="s">
        <v>148</v>
      </c>
      <c r="B16" s="117">
        <v>5.9189819300000002</v>
      </c>
      <c r="C16" s="117">
        <v>5.9189819300000002</v>
      </c>
    </row>
    <row r="17" spans="1:3">
      <c r="A17" s="18" t="s">
        <v>145</v>
      </c>
      <c r="B17" s="117">
        <v>8.1309167000000002</v>
      </c>
      <c r="C17" s="117">
        <v>8.1309167000000002</v>
      </c>
    </row>
    <row r="18" spans="1:3">
      <c r="A18" s="99" t="s">
        <v>146</v>
      </c>
      <c r="B18" s="117">
        <v>8.4334425199999998</v>
      </c>
      <c r="C18" s="117">
        <v>8.4334425199999998</v>
      </c>
    </row>
    <row r="19" spans="1:3">
      <c r="A19" s="99" t="s">
        <v>178</v>
      </c>
      <c r="B19" s="117">
        <v>6.9669149299999997</v>
      </c>
      <c r="C19" s="117">
        <v>6.9669149299999997</v>
      </c>
    </row>
    <row r="20" spans="1:3">
      <c r="A20" s="99" t="s">
        <v>148</v>
      </c>
      <c r="B20" s="117">
        <v>8.7514054199999993</v>
      </c>
      <c r="C20" s="117">
        <v>9.1686548699999992</v>
      </c>
    </row>
    <row r="21" spans="1:3">
      <c r="A21" s="18" t="s">
        <v>145</v>
      </c>
      <c r="B21" s="117">
        <v>8.9314784800000009</v>
      </c>
      <c r="C21" s="117">
        <v>9.8598312299999993</v>
      </c>
    </row>
    <row r="22" spans="1:3">
      <c r="A22" s="99" t="s">
        <v>146</v>
      </c>
      <c r="B22" s="117">
        <v>8.5286930900000009</v>
      </c>
      <c r="C22" s="117">
        <v>10.0378262</v>
      </c>
    </row>
    <row r="23" spans="1:3">
      <c r="A23" s="99" t="s">
        <v>179</v>
      </c>
      <c r="B23" s="117">
        <v>7.4538020600000001</v>
      </c>
      <c r="C23" s="117">
        <v>9.7018883999999996</v>
      </c>
    </row>
  </sheetData>
  <hyperlinks>
    <hyperlink ref="A1" location="Ցանկ!A1" display="Ցանկ!A1"/>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zoomScale="120" zoomScaleNormal="120" workbookViewId="0"/>
  </sheetViews>
  <sheetFormatPr defaultColWidth="8.88671875" defaultRowHeight="16.5"/>
  <cols>
    <col min="1" max="1" width="8.88671875" style="16"/>
    <col min="2" max="2" width="11.44140625" style="2" customWidth="1"/>
    <col min="3" max="3" width="12.44140625" style="2" customWidth="1"/>
    <col min="4" max="16384" width="8.88671875" style="2"/>
  </cols>
  <sheetData>
    <row r="1" spans="1:11" ht="15" customHeight="1">
      <c r="A1" s="32" t="s">
        <v>810</v>
      </c>
    </row>
    <row r="2" spans="1:11" hidden="1">
      <c r="A2" s="23" t="s">
        <v>144</v>
      </c>
      <c r="B2" s="9"/>
      <c r="C2" s="9"/>
      <c r="D2" s="9"/>
      <c r="E2" s="9"/>
      <c r="F2" s="9"/>
      <c r="G2" s="9"/>
      <c r="H2" s="9"/>
      <c r="I2" s="9"/>
      <c r="J2" s="9"/>
      <c r="K2" s="9"/>
    </row>
    <row r="3" spans="1:11" hidden="1">
      <c r="A3" s="23" t="s">
        <v>145</v>
      </c>
      <c r="B3" s="9"/>
      <c r="C3" s="9"/>
      <c r="D3" s="9"/>
      <c r="E3" s="9"/>
      <c r="F3" s="9"/>
      <c r="G3" s="9"/>
      <c r="H3" s="9"/>
      <c r="I3" s="9"/>
      <c r="J3" s="9"/>
      <c r="K3" s="9"/>
    </row>
    <row r="4" spans="1:11" hidden="1">
      <c r="A4" s="23" t="s">
        <v>146</v>
      </c>
      <c r="B4" s="11"/>
      <c r="C4" s="11"/>
      <c r="D4" s="11"/>
      <c r="E4" s="11"/>
      <c r="F4" s="11"/>
      <c r="G4" s="11"/>
      <c r="H4" s="11"/>
      <c r="I4" s="11"/>
      <c r="J4" s="11"/>
      <c r="K4" s="11"/>
    </row>
    <row r="5" spans="1:11" hidden="1">
      <c r="A5" s="23" t="s">
        <v>147</v>
      </c>
      <c r="B5" s="11"/>
      <c r="C5" s="11"/>
      <c r="D5" s="11"/>
      <c r="E5" s="11"/>
      <c r="F5" s="11"/>
      <c r="G5" s="11"/>
      <c r="H5" s="11"/>
      <c r="I5" s="11"/>
      <c r="J5" s="11"/>
      <c r="K5" s="11"/>
    </row>
    <row r="6" spans="1:11" hidden="1">
      <c r="A6" s="23" t="s">
        <v>148</v>
      </c>
      <c r="B6" s="11"/>
      <c r="C6" s="11"/>
      <c r="D6" s="11"/>
      <c r="E6" s="11"/>
      <c r="F6" s="11"/>
      <c r="G6" s="11"/>
      <c r="H6" s="11"/>
      <c r="I6" s="11"/>
      <c r="J6" s="11"/>
      <c r="K6" s="11"/>
    </row>
    <row r="7" spans="1:11" hidden="1">
      <c r="A7" s="23" t="s">
        <v>145</v>
      </c>
      <c r="B7" s="11"/>
      <c r="C7" s="11"/>
      <c r="D7" s="11"/>
      <c r="E7" s="11"/>
      <c r="F7" s="11"/>
      <c r="G7" s="11"/>
      <c r="H7" s="11"/>
      <c r="I7" s="11"/>
      <c r="J7" s="11"/>
      <c r="K7" s="11"/>
    </row>
    <row r="8" spans="1:11" hidden="1">
      <c r="A8" s="23" t="s">
        <v>146</v>
      </c>
      <c r="B8" s="11"/>
      <c r="C8" s="11"/>
      <c r="D8" s="11"/>
      <c r="E8" s="11"/>
      <c r="F8" s="11"/>
      <c r="G8" s="11"/>
      <c r="H8" s="11"/>
      <c r="I8" s="11"/>
      <c r="J8" s="11"/>
      <c r="K8" s="11"/>
    </row>
    <row r="9" spans="1:11" hidden="1">
      <c r="A9" s="23" t="s">
        <v>149</v>
      </c>
      <c r="B9" s="9"/>
      <c r="C9" s="9"/>
      <c r="D9" s="9"/>
      <c r="E9" s="9"/>
      <c r="F9" s="9"/>
      <c r="G9" s="9"/>
      <c r="H9" s="9"/>
      <c r="I9" s="9"/>
      <c r="J9" s="9"/>
      <c r="K9" s="9"/>
    </row>
    <row r="10" spans="1:11" hidden="1">
      <c r="A10" s="23" t="s">
        <v>148</v>
      </c>
      <c r="B10" s="12"/>
      <c r="C10" s="12"/>
      <c r="D10" s="12"/>
      <c r="E10" s="12"/>
      <c r="F10" s="12"/>
      <c r="G10" s="12"/>
      <c r="H10" s="12"/>
      <c r="I10" s="12"/>
      <c r="J10" s="12"/>
      <c r="K10" s="12"/>
    </row>
    <row r="11" spans="1:11" hidden="1">
      <c r="A11" s="23" t="s">
        <v>145</v>
      </c>
      <c r="B11" s="13"/>
      <c r="C11" s="13"/>
      <c r="D11" s="13"/>
      <c r="E11" s="13"/>
      <c r="F11" s="13"/>
      <c r="G11" s="13"/>
      <c r="H11" s="13"/>
      <c r="I11" s="13"/>
      <c r="J11" s="13"/>
      <c r="K11" s="13"/>
    </row>
    <row r="12" spans="1:11" hidden="1">
      <c r="A12" s="23" t="s">
        <v>146</v>
      </c>
      <c r="B12" s="13"/>
      <c r="C12" s="13"/>
      <c r="D12" s="13"/>
      <c r="E12" s="13"/>
      <c r="F12" s="13"/>
      <c r="G12" s="13"/>
      <c r="H12" s="13"/>
      <c r="I12" s="13"/>
      <c r="J12" s="13"/>
      <c r="K12" s="13"/>
    </row>
    <row r="13" spans="1:11" hidden="1">
      <c r="A13" s="23" t="s">
        <v>150</v>
      </c>
      <c r="B13" s="13"/>
      <c r="C13" s="13"/>
      <c r="D13" s="13"/>
      <c r="E13" s="13"/>
      <c r="F13" s="13"/>
      <c r="G13" s="13"/>
      <c r="H13" s="13"/>
      <c r="I13" s="13"/>
      <c r="J13" s="13"/>
      <c r="K13" s="13"/>
    </row>
    <row r="14" spans="1:11" hidden="1">
      <c r="A14" s="23" t="s">
        <v>148</v>
      </c>
      <c r="B14" s="14"/>
      <c r="C14" s="14"/>
      <c r="D14" s="14"/>
      <c r="E14" s="14"/>
      <c r="F14" s="14"/>
      <c r="G14" s="14"/>
      <c r="H14" s="14"/>
      <c r="I14" s="14"/>
      <c r="J14" s="14"/>
      <c r="K14" s="14"/>
    </row>
    <row r="15" spans="1:11" hidden="1">
      <c r="A15" s="23" t="s">
        <v>145</v>
      </c>
      <c r="B15" s="14"/>
      <c r="C15" s="14"/>
      <c r="D15" s="14"/>
      <c r="E15" s="14"/>
      <c r="F15" s="14"/>
      <c r="G15" s="14"/>
      <c r="H15" s="14"/>
      <c r="I15" s="14"/>
      <c r="J15" s="14"/>
      <c r="K15" s="14"/>
    </row>
    <row r="16" spans="1:11" hidden="1">
      <c r="A16" s="23" t="s">
        <v>146</v>
      </c>
      <c r="B16" s="13"/>
      <c r="C16" s="13"/>
      <c r="D16" s="13"/>
      <c r="E16" s="13"/>
      <c r="F16" s="13"/>
      <c r="G16" s="13"/>
      <c r="H16" s="13"/>
      <c r="I16" s="13"/>
      <c r="J16" s="13"/>
      <c r="K16" s="13"/>
    </row>
    <row r="17" spans="1:11" hidden="1">
      <c r="A17" s="23" t="s">
        <v>151</v>
      </c>
      <c r="B17" s="12"/>
      <c r="C17" s="12"/>
      <c r="D17" s="12"/>
      <c r="E17" s="12"/>
      <c r="F17" s="12"/>
      <c r="G17" s="12"/>
      <c r="H17" s="12"/>
      <c r="I17" s="12"/>
      <c r="J17" s="12"/>
      <c r="K17" s="12"/>
    </row>
    <row r="18" spans="1:11" hidden="1">
      <c r="A18" s="23" t="s">
        <v>148</v>
      </c>
      <c r="B18" s="14"/>
      <c r="C18" s="14"/>
      <c r="D18" s="14"/>
      <c r="E18" s="14"/>
      <c r="F18" s="14"/>
      <c r="G18" s="14"/>
      <c r="H18" s="14"/>
      <c r="I18" s="14"/>
      <c r="J18" s="14"/>
      <c r="K18" s="14"/>
    </row>
    <row r="19" spans="1:11" hidden="1">
      <c r="A19" s="23" t="s">
        <v>145</v>
      </c>
      <c r="B19" s="13"/>
      <c r="C19" s="13"/>
      <c r="D19" s="13"/>
      <c r="E19" s="13"/>
      <c r="F19" s="13"/>
      <c r="G19" s="13"/>
      <c r="H19" s="13"/>
      <c r="I19" s="13"/>
      <c r="J19" s="13"/>
      <c r="K19" s="13"/>
    </row>
    <row r="20" spans="1:11" hidden="1">
      <c r="A20" s="23" t="s">
        <v>146</v>
      </c>
      <c r="B20" s="14"/>
      <c r="C20" s="14"/>
      <c r="D20" s="14"/>
      <c r="E20" s="14"/>
      <c r="F20" s="14"/>
      <c r="G20" s="14"/>
      <c r="H20" s="14"/>
      <c r="I20" s="14"/>
      <c r="J20" s="14"/>
      <c r="K20" s="14"/>
    </row>
    <row r="21" spans="1:11" hidden="1">
      <c r="A21" s="23" t="s">
        <v>152</v>
      </c>
      <c r="B21" s="14"/>
      <c r="C21" s="14"/>
      <c r="D21" s="14"/>
      <c r="E21" s="14"/>
      <c r="F21" s="14"/>
      <c r="G21" s="14"/>
      <c r="H21" s="14"/>
      <c r="I21" s="14"/>
      <c r="J21" s="14"/>
      <c r="K21" s="14"/>
    </row>
    <row r="22" spans="1:11" hidden="1">
      <c r="A22" s="23" t="s">
        <v>148</v>
      </c>
      <c r="B22" s="14"/>
      <c r="C22" s="14"/>
      <c r="D22" s="14"/>
      <c r="E22" s="14"/>
      <c r="F22" s="14"/>
      <c r="G22" s="14"/>
      <c r="H22" s="14"/>
      <c r="I22" s="14"/>
      <c r="J22" s="14"/>
      <c r="K22" s="14"/>
    </row>
    <row r="23" spans="1:11" hidden="1">
      <c r="A23" s="23" t="s">
        <v>145</v>
      </c>
      <c r="B23" s="14"/>
      <c r="C23" s="14"/>
      <c r="D23" s="14"/>
      <c r="E23" s="14"/>
      <c r="F23" s="14"/>
      <c r="G23" s="14"/>
      <c r="H23" s="14"/>
      <c r="I23" s="14"/>
      <c r="J23" s="14"/>
      <c r="K23" s="14"/>
    </row>
    <row r="24" spans="1:11" ht="16.5" hidden="1" customHeight="1">
      <c r="A24" s="23" t="s">
        <v>146</v>
      </c>
      <c r="B24" s="14"/>
      <c r="C24" s="14"/>
      <c r="D24" s="14"/>
      <c r="E24" s="14"/>
      <c r="F24" s="14"/>
      <c r="G24" s="14"/>
      <c r="H24" s="14"/>
      <c r="I24" s="14"/>
      <c r="J24" s="14"/>
      <c r="K24" s="14"/>
    </row>
    <row r="25" spans="1:11" ht="28.5">
      <c r="A25" s="18"/>
      <c r="B25" s="73" t="s">
        <v>153</v>
      </c>
      <c r="C25" s="73" t="s">
        <v>154</v>
      </c>
      <c r="D25" s="74">
        <v>-0.9</v>
      </c>
      <c r="E25" s="74">
        <v>-0.7</v>
      </c>
      <c r="F25" s="74">
        <v>-0.5</v>
      </c>
      <c r="G25" s="74">
        <v>-0.3</v>
      </c>
      <c r="H25" s="74">
        <v>0.3</v>
      </c>
      <c r="I25" s="74">
        <v>0.5</v>
      </c>
      <c r="J25" s="74">
        <v>0.7</v>
      </c>
      <c r="K25" s="74">
        <v>0.9</v>
      </c>
    </row>
    <row r="26" spans="1:11">
      <c r="A26" s="23" t="s">
        <v>155</v>
      </c>
      <c r="B26" s="69">
        <v>3.4160665595452002</v>
      </c>
      <c r="C26" s="69">
        <v>3.4160665595452002</v>
      </c>
      <c r="D26" s="69"/>
      <c r="E26" s="69"/>
      <c r="F26" s="69"/>
      <c r="G26" s="69"/>
      <c r="H26" s="69"/>
      <c r="I26" s="69"/>
      <c r="J26" s="69"/>
      <c r="K26" s="69"/>
    </row>
    <row r="27" spans="1:11">
      <c r="A27" s="23" t="s">
        <v>148</v>
      </c>
      <c r="B27" s="69">
        <v>2.9746574486763393</v>
      </c>
      <c r="C27" s="69">
        <v>2.9746574486763393</v>
      </c>
      <c r="D27" s="69"/>
      <c r="E27" s="69"/>
      <c r="F27" s="69"/>
      <c r="G27" s="69"/>
      <c r="H27" s="69"/>
      <c r="I27" s="69"/>
      <c r="J27" s="69"/>
      <c r="K27" s="69"/>
    </row>
    <row r="28" spans="1:11">
      <c r="A28" s="23" t="s">
        <v>145</v>
      </c>
      <c r="B28" s="69">
        <v>0.89132478774394031</v>
      </c>
      <c r="C28" s="69">
        <v>0.89132478774394031</v>
      </c>
      <c r="D28" s="69">
        <v>0.89132478774394031</v>
      </c>
      <c r="E28" s="69">
        <v>0.89132478774394031</v>
      </c>
      <c r="F28" s="69">
        <v>0.89132478774394031</v>
      </c>
      <c r="G28" s="69">
        <v>0.89132478774394031</v>
      </c>
      <c r="H28" s="69">
        <v>0.89132478774394031</v>
      </c>
      <c r="I28" s="69">
        <v>0.89132478774394031</v>
      </c>
      <c r="J28" s="69">
        <v>0.89132478774394031</v>
      </c>
      <c r="K28" s="69">
        <v>0.89132478774394031</v>
      </c>
    </row>
    <row r="29" spans="1:11">
      <c r="A29" s="70" t="s">
        <v>146</v>
      </c>
      <c r="B29" s="71">
        <v>0.2</v>
      </c>
      <c r="C29" s="71">
        <v>0.2</v>
      </c>
      <c r="D29" s="71">
        <v>0.2</v>
      </c>
      <c r="E29" s="71">
        <v>0.2</v>
      </c>
      <c r="F29" s="71">
        <v>0.2</v>
      </c>
      <c r="G29" s="71">
        <v>0.2</v>
      </c>
      <c r="H29" s="71">
        <v>0.2</v>
      </c>
      <c r="I29" s="71">
        <v>0.2</v>
      </c>
      <c r="J29" s="71">
        <v>0.2</v>
      </c>
      <c r="K29" s="71">
        <v>0.2</v>
      </c>
    </row>
    <row r="30" spans="1:11">
      <c r="A30" s="70" t="s">
        <v>156</v>
      </c>
      <c r="B30" s="71">
        <v>0.7</v>
      </c>
      <c r="C30" s="71">
        <v>0.7</v>
      </c>
      <c r="D30" s="71">
        <v>0.7</v>
      </c>
      <c r="E30" s="71">
        <v>0.7</v>
      </c>
      <c r="F30" s="71">
        <v>0.7</v>
      </c>
      <c r="G30" s="71">
        <v>0.7</v>
      </c>
      <c r="H30" s="71">
        <v>0.7</v>
      </c>
      <c r="I30" s="71">
        <v>0.7</v>
      </c>
      <c r="J30" s="71">
        <v>0.7</v>
      </c>
      <c r="K30" s="71">
        <v>0.7</v>
      </c>
    </row>
    <row r="31" spans="1:11">
      <c r="A31" s="70" t="s">
        <v>148</v>
      </c>
      <c r="B31" s="71">
        <v>1.7</v>
      </c>
      <c r="C31" s="71">
        <v>1.7</v>
      </c>
      <c r="D31" s="71">
        <v>1.7</v>
      </c>
      <c r="E31" s="71">
        <v>1.7</v>
      </c>
      <c r="F31" s="71">
        <v>1.7</v>
      </c>
      <c r="G31" s="71">
        <v>1.7</v>
      </c>
      <c r="H31" s="71">
        <v>1.7</v>
      </c>
      <c r="I31" s="71">
        <v>1.7</v>
      </c>
      <c r="J31" s="71">
        <v>1.7</v>
      </c>
      <c r="K31" s="71">
        <v>1.7</v>
      </c>
    </row>
    <row r="32" spans="1:11">
      <c r="A32" s="70" t="s">
        <v>145</v>
      </c>
      <c r="B32" s="71">
        <v>3.8</v>
      </c>
      <c r="C32" s="71">
        <v>3.8</v>
      </c>
      <c r="D32" s="71">
        <v>3.8</v>
      </c>
      <c r="E32" s="71">
        <v>3.8</v>
      </c>
      <c r="F32" s="71">
        <v>3.8</v>
      </c>
      <c r="G32" s="71">
        <v>3.8</v>
      </c>
      <c r="H32" s="71">
        <v>3.8</v>
      </c>
      <c r="I32" s="71">
        <v>3.8</v>
      </c>
      <c r="J32" s="71">
        <v>3.8</v>
      </c>
      <c r="K32" s="71">
        <v>3.8</v>
      </c>
    </row>
    <row r="33" spans="1:16">
      <c r="A33" s="70" t="s">
        <v>146</v>
      </c>
      <c r="B33" s="71">
        <v>7.5</v>
      </c>
      <c r="C33" s="71">
        <v>7.5</v>
      </c>
      <c r="D33" s="71">
        <v>7.5</v>
      </c>
      <c r="E33" s="71">
        <v>7.5</v>
      </c>
      <c r="F33" s="71">
        <v>7.5</v>
      </c>
      <c r="G33" s="71">
        <v>7.5</v>
      </c>
      <c r="H33" s="71">
        <v>7.5</v>
      </c>
      <c r="I33" s="71">
        <v>7.5</v>
      </c>
      <c r="J33" s="71">
        <v>7.5</v>
      </c>
      <c r="K33" s="71">
        <v>7.5</v>
      </c>
    </row>
    <row r="34" spans="1:16">
      <c r="A34" s="70" t="s">
        <v>157</v>
      </c>
      <c r="B34" s="71">
        <v>8.1</v>
      </c>
      <c r="C34" s="71">
        <v>8.1</v>
      </c>
      <c r="D34" s="71">
        <v>8</v>
      </c>
      <c r="E34" s="71">
        <v>8</v>
      </c>
      <c r="F34" s="71">
        <v>8</v>
      </c>
      <c r="G34" s="71">
        <v>8</v>
      </c>
      <c r="H34" s="71">
        <v>8</v>
      </c>
      <c r="I34" s="71">
        <v>8</v>
      </c>
      <c r="J34" s="71">
        <v>8</v>
      </c>
      <c r="K34" s="71">
        <v>8</v>
      </c>
      <c r="P34"/>
    </row>
    <row r="35" spans="1:16">
      <c r="A35" s="70" t="s">
        <v>148</v>
      </c>
      <c r="B35" s="71">
        <v>8.3000000000000007</v>
      </c>
      <c r="C35" s="71">
        <v>8.3000000000000007</v>
      </c>
      <c r="D35" s="71">
        <v>8.1</v>
      </c>
      <c r="E35" s="71">
        <v>8.1</v>
      </c>
      <c r="F35" s="71">
        <v>8.1</v>
      </c>
      <c r="G35" s="71">
        <v>8.1</v>
      </c>
      <c r="H35" s="71">
        <v>8.1</v>
      </c>
      <c r="I35" s="71">
        <v>8.1</v>
      </c>
      <c r="J35" s="71">
        <v>8.1</v>
      </c>
      <c r="K35" s="71">
        <v>8.1</v>
      </c>
    </row>
    <row r="36" spans="1:16">
      <c r="A36" s="70" t="s">
        <v>145</v>
      </c>
      <c r="B36" s="71">
        <v>7.7</v>
      </c>
      <c r="C36" s="71">
        <v>7.7</v>
      </c>
      <c r="D36" s="71">
        <v>7.5</v>
      </c>
      <c r="E36" s="71">
        <v>7.5</v>
      </c>
      <c r="F36" s="71">
        <v>7.5</v>
      </c>
      <c r="G36" s="71">
        <v>7.5</v>
      </c>
      <c r="H36" s="71">
        <v>7.5</v>
      </c>
      <c r="I36" s="71">
        <v>7.5</v>
      </c>
      <c r="J36" s="71">
        <v>7.5</v>
      </c>
      <c r="K36" s="71">
        <v>7.5</v>
      </c>
    </row>
    <row r="37" spans="1:16">
      <c r="A37" s="70" t="s">
        <v>146</v>
      </c>
      <c r="B37" s="71">
        <v>5.2</v>
      </c>
      <c r="C37" s="71">
        <v>5.2</v>
      </c>
      <c r="D37" s="71">
        <v>5.2</v>
      </c>
      <c r="E37" s="71">
        <v>5.2</v>
      </c>
      <c r="F37" s="71">
        <v>5.2</v>
      </c>
      <c r="G37" s="71">
        <v>5.2</v>
      </c>
      <c r="H37" s="71">
        <v>5.2</v>
      </c>
      <c r="I37" s="71">
        <v>5.2</v>
      </c>
      <c r="J37" s="71">
        <v>5.2</v>
      </c>
      <c r="K37" s="71">
        <v>5.2</v>
      </c>
    </row>
    <row r="38" spans="1:16">
      <c r="A38" s="70" t="s">
        <v>158</v>
      </c>
      <c r="B38" s="71">
        <v>4.8394296884224133</v>
      </c>
      <c r="C38" s="71">
        <v>4.8394296884224133</v>
      </c>
      <c r="D38" s="71">
        <v>4.8</v>
      </c>
      <c r="E38" s="71">
        <v>4.8</v>
      </c>
      <c r="F38" s="71">
        <v>4.8</v>
      </c>
      <c r="G38" s="71">
        <v>4.8</v>
      </c>
      <c r="H38" s="71">
        <v>4.8</v>
      </c>
      <c r="I38" s="71">
        <v>4.8</v>
      </c>
      <c r="J38" s="71">
        <v>4.8</v>
      </c>
      <c r="K38" s="71">
        <v>4.8</v>
      </c>
    </row>
    <row r="39" spans="1:16">
      <c r="A39" s="70" t="s">
        <v>148</v>
      </c>
      <c r="B39" s="71">
        <v>4.8050562563111612</v>
      </c>
      <c r="C39" s="71">
        <v>4.8050562563111612</v>
      </c>
      <c r="D39" s="71">
        <v>4.7</v>
      </c>
      <c r="E39" s="71">
        <v>4.7</v>
      </c>
      <c r="F39" s="71">
        <v>4.7</v>
      </c>
      <c r="G39" s="71">
        <v>4.7</v>
      </c>
      <c r="H39" s="71">
        <v>4.7</v>
      </c>
      <c r="I39" s="71">
        <v>4.7</v>
      </c>
      <c r="J39" s="71">
        <v>4.7</v>
      </c>
      <c r="K39" s="71">
        <v>4.7</v>
      </c>
    </row>
    <row r="40" spans="1:16">
      <c r="A40" s="70" t="s">
        <v>145</v>
      </c>
      <c r="B40" s="71">
        <v>6.3371955907867346</v>
      </c>
      <c r="C40" s="71">
        <v>6.3371955907867346</v>
      </c>
      <c r="D40" s="71">
        <v>6.2</v>
      </c>
      <c r="E40" s="71">
        <v>6.2</v>
      </c>
      <c r="F40" s="71">
        <v>6.2</v>
      </c>
      <c r="G40" s="71">
        <v>6.2</v>
      </c>
      <c r="H40" s="71">
        <v>6.2</v>
      </c>
      <c r="I40" s="71">
        <v>6.2</v>
      </c>
      <c r="J40" s="71">
        <v>6.2</v>
      </c>
      <c r="K40" s="71">
        <v>6.2</v>
      </c>
    </row>
    <row r="41" spans="1:16">
      <c r="A41" s="70" t="s">
        <v>146</v>
      </c>
      <c r="B41" s="71">
        <v>7.6302877536764271</v>
      </c>
      <c r="C41" s="71">
        <v>7.6302877536764271</v>
      </c>
      <c r="D41" s="71">
        <v>7.6</v>
      </c>
      <c r="E41" s="71">
        <v>7.6</v>
      </c>
      <c r="F41" s="71">
        <v>7.6</v>
      </c>
      <c r="G41" s="71">
        <v>7.6</v>
      </c>
      <c r="H41" s="71">
        <v>7.6</v>
      </c>
      <c r="I41" s="71">
        <v>7.6</v>
      </c>
      <c r="J41" s="71">
        <v>7.6</v>
      </c>
      <c r="K41" s="71">
        <v>7.6</v>
      </c>
    </row>
    <row r="42" spans="1:16">
      <c r="A42" s="70" t="s">
        <v>159</v>
      </c>
      <c r="B42" s="71">
        <v>6.9631197231161366</v>
      </c>
      <c r="C42" s="71">
        <v>6.9631197231161366</v>
      </c>
      <c r="D42" s="71">
        <v>6.3</v>
      </c>
      <c r="E42" s="71">
        <v>6.5</v>
      </c>
      <c r="F42" s="71">
        <v>6.6</v>
      </c>
      <c r="G42" s="71">
        <v>6.7</v>
      </c>
      <c r="H42" s="71">
        <v>6.9</v>
      </c>
      <c r="I42" s="71">
        <v>7</v>
      </c>
      <c r="J42" s="71">
        <v>7</v>
      </c>
      <c r="K42" s="71">
        <v>7.1</v>
      </c>
    </row>
    <row r="43" spans="1:16">
      <c r="A43" s="70" t="s">
        <v>148</v>
      </c>
      <c r="B43" s="72">
        <v>2.1796352687030236</v>
      </c>
      <c r="C43" s="72">
        <v>2.1796352687030236</v>
      </c>
      <c r="D43" s="72">
        <v>2.2000000000000002</v>
      </c>
      <c r="E43" s="72">
        <v>2.2000000000000002</v>
      </c>
      <c r="F43" s="72">
        <v>2.2000000000000002</v>
      </c>
      <c r="G43" s="72">
        <v>2.2000000000000002</v>
      </c>
      <c r="H43" s="72">
        <v>2.2000000000000002</v>
      </c>
      <c r="I43" s="72">
        <v>2.2000000000000002</v>
      </c>
      <c r="J43" s="72">
        <v>2.2000000000000002</v>
      </c>
      <c r="K43" s="72">
        <v>2.2000000000000002</v>
      </c>
    </row>
    <row r="44" spans="1:16">
      <c r="A44" s="70" t="s">
        <v>145</v>
      </c>
      <c r="B44" s="71">
        <v>-2.6343601211301291</v>
      </c>
      <c r="C44" s="71">
        <v>-2.6343601211301291</v>
      </c>
      <c r="D44" s="71">
        <v>-2.8678739201036336</v>
      </c>
      <c r="E44" s="71">
        <v>-2.8678739201036336</v>
      </c>
      <c r="F44" s="71">
        <v>-2.8678739201036336</v>
      </c>
      <c r="G44" s="71">
        <v>-2.8678739201036336</v>
      </c>
      <c r="H44" s="71">
        <v>-2.8678739201036336</v>
      </c>
      <c r="I44" s="71">
        <v>-2.8678739201036336</v>
      </c>
      <c r="J44" s="71">
        <v>-2.8678739201036336</v>
      </c>
      <c r="K44" s="71">
        <v>-2.8678739201036336</v>
      </c>
    </row>
    <row r="45" spans="1:16">
      <c r="A45" s="70" t="s">
        <v>146</v>
      </c>
      <c r="B45" s="71">
        <v>-7.3993502810758827</v>
      </c>
      <c r="C45" s="71">
        <v>-7.3993502810758827</v>
      </c>
      <c r="D45" s="71">
        <v>-7.3993502810758827</v>
      </c>
      <c r="E45" s="71">
        <v>-7.3993502810758827</v>
      </c>
      <c r="F45" s="71">
        <v>-7.3993502810758827</v>
      </c>
      <c r="G45" s="71">
        <v>-7.3993502810758827</v>
      </c>
      <c r="H45" s="71">
        <v>-7.3993502810758827</v>
      </c>
      <c r="I45" s="71">
        <v>-7.3993502810758827</v>
      </c>
      <c r="J45" s="71">
        <v>-7.3993502810758827</v>
      </c>
      <c r="K45" s="71">
        <v>-7.3993502810758827</v>
      </c>
    </row>
    <row r="46" spans="1:16">
      <c r="A46" s="70" t="s">
        <v>160</v>
      </c>
      <c r="B46" s="71">
        <v>-8.4409042587792129</v>
      </c>
      <c r="C46" s="71">
        <v>-8.4409042587792129</v>
      </c>
      <c r="D46" s="71">
        <v>-8.4409042587792129</v>
      </c>
      <c r="E46" s="71">
        <v>-8.4409042587792129</v>
      </c>
      <c r="F46" s="71">
        <v>-8.4409042587792129</v>
      </c>
      <c r="G46" s="71">
        <v>-8.4409042587792129</v>
      </c>
      <c r="H46" s="71">
        <v>-8.4409042587792129</v>
      </c>
      <c r="I46" s="71">
        <v>-8.4409042587792129</v>
      </c>
      <c r="J46" s="71">
        <v>-8.4409042587792129</v>
      </c>
      <c r="K46" s="71">
        <v>-8.4409042587792129</v>
      </c>
    </row>
    <row r="47" spans="1:16">
      <c r="A47" s="70" t="s">
        <v>148</v>
      </c>
      <c r="B47" s="72">
        <v>-3.7963848117996974</v>
      </c>
      <c r="C47" s="72">
        <v>-3.7963848117996974</v>
      </c>
      <c r="D47" s="72">
        <v>-3.7963848117996974</v>
      </c>
      <c r="E47" s="72">
        <v>-3.7963848117996974</v>
      </c>
      <c r="F47" s="72">
        <v>-3.7963848117996974</v>
      </c>
      <c r="G47" s="72">
        <v>-3.7963848117996974</v>
      </c>
      <c r="H47" s="72">
        <v>-3.7963848117996974</v>
      </c>
      <c r="I47" s="72">
        <v>-3.7963848117996974</v>
      </c>
      <c r="J47" s="72">
        <v>-3.7963848117996974</v>
      </c>
      <c r="K47" s="72">
        <v>-3.7963848117996974</v>
      </c>
    </row>
    <row r="48" spans="1:16">
      <c r="A48" s="70" t="s">
        <v>145</v>
      </c>
      <c r="B48" s="71">
        <v>-0.63707532932409094</v>
      </c>
      <c r="C48" s="71">
        <v>-0.63707532932409094</v>
      </c>
      <c r="D48" s="71">
        <v>-0.63707532932409106</v>
      </c>
      <c r="E48" s="71">
        <v>-0.63707532932409106</v>
      </c>
      <c r="F48" s="71">
        <v>-0.63707532932409106</v>
      </c>
      <c r="G48" s="71">
        <v>-0.63707532932409106</v>
      </c>
      <c r="H48" s="71">
        <v>-0.63707532932409106</v>
      </c>
      <c r="I48" s="71">
        <v>-0.63707532932409106</v>
      </c>
      <c r="J48" s="71">
        <v>-0.63707532932409106</v>
      </c>
      <c r="K48" s="71">
        <v>-0.63707532932409106</v>
      </c>
    </row>
    <row r="49" spans="1:11">
      <c r="A49" s="70" t="s">
        <v>146</v>
      </c>
      <c r="B49" s="71">
        <v>5.695885600009305</v>
      </c>
      <c r="C49" s="71">
        <v>5.695885600009305</v>
      </c>
      <c r="D49" s="71">
        <v>5.695885600009305</v>
      </c>
      <c r="E49" s="71">
        <v>5.695885600009305</v>
      </c>
      <c r="F49" s="71">
        <v>5.695885600009305</v>
      </c>
      <c r="G49" s="71">
        <v>5.695885600009305</v>
      </c>
      <c r="H49" s="71">
        <v>5.695885600009305</v>
      </c>
      <c r="I49" s="71">
        <v>5.695885600009305</v>
      </c>
      <c r="J49" s="71">
        <v>5.695885600009305</v>
      </c>
      <c r="K49" s="71">
        <v>5.695885600009305</v>
      </c>
    </row>
    <row r="50" spans="1:11">
      <c r="A50" s="70" t="s">
        <v>161</v>
      </c>
      <c r="B50" s="71">
        <v>7.8594207190318031</v>
      </c>
      <c r="C50" s="71">
        <v>7.8594207190318031</v>
      </c>
      <c r="D50" s="71">
        <v>7.8594207190318031</v>
      </c>
      <c r="E50" s="71">
        <v>7.8594207190318031</v>
      </c>
      <c r="F50" s="71">
        <v>7.8594207190318031</v>
      </c>
      <c r="G50" s="71">
        <v>7.8594207190318031</v>
      </c>
      <c r="H50" s="71">
        <v>7.8594207190318031</v>
      </c>
      <c r="I50" s="71">
        <v>7.8594207190318031</v>
      </c>
      <c r="J50" s="71">
        <v>7.8594207190318031</v>
      </c>
      <c r="K50" s="71">
        <v>7.8594207190318031</v>
      </c>
    </row>
    <row r="51" spans="1:11">
      <c r="A51" s="70" t="s">
        <v>148</v>
      </c>
      <c r="B51" s="72">
        <v>8.7537305731211461</v>
      </c>
      <c r="C51" s="72">
        <v>8.7537305731211461</v>
      </c>
      <c r="D51" s="72">
        <v>8.7537305731211461</v>
      </c>
      <c r="E51" s="72">
        <v>8.7537305731211461</v>
      </c>
      <c r="F51" s="72">
        <v>8.7537305731211461</v>
      </c>
      <c r="G51" s="72">
        <v>8.7537305731211461</v>
      </c>
      <c r="H51" s="72">
        <v>8.7537305731211461</v>
      </c>
      <c r="I51" s="72">
        <v>8.7537305731211461</v>
      </c>
      <c r="J51" s="72">
        <v>8.7537305731211461</v>
      </c>
      <c r="K51" s="72">
        <v>8.7537305731211461</v>
      </c>
    </row>
    <row r="52" spans="1:11">
      <c r="A52" s="70" t="s">
        <v>145</v>
      </c>
      <c r="B52" s="72">
        <v>12.233524383442358</v>
      </c>
      <c r="C52" s="72">
        <v>12.233524383442358</v>
      </c>
      <c r="D52" s="72">
        <v>12.233524383442358</v>
      </c>
      <c r="E52" s="72">
        <v>12.233524383442358</v>
      </c>
      <c r="F52" s="72">
        <v>12.233524383442358</v>
      </c>
      <c r="G52" s="72">
        <v>12.233524383442358</v>
      </c>
      <c r="H52" s="72">
        <v>12.233524383442358</v>
      </c>
      <c r="I52" s="72">
        <v>12.233524383442358</v>
      </c>
      <c r="J52" s="72">
        <v>12.233524383442358</v>
      </c>
      <c r="K52" s="72">
        <v>12.233524383442358</v>
      </c>
    </row>
    <row r="53" spans="1:11">
      <c r="A53" s="70" t="s">
        <v>146</v>
      </c>
      <c r="B53" s="71">
        <v>12.591589421559817</v>
      </c>
      <c r="C53" s="71">
        <v>12.927337800042423</v>
      </c>
      <c r="D53" s="71">
        <v>12.591589421559817</v>
      </c>
      <c r="E53" s="71">
        <v>12.591589421559817</v>
      </c>
      <c r="F53" s="71">
        <v>12.591589421559817</v>
      </c>
      <c r="G53" s="71">
        <v>12.591589421559817</v>
      </c>
      <c r="H53" s="71">
        <v>12.591589421559817</v>
      </c>
      <c r="I53" s="71">
        <v>12.591589421559817</v>
      </c>
      <c r="J53" s="71">
        <v>12.591589421559817</v>
      </c>
      <c r="K53" s="71">
        <v>12.591589421559817</v>
      </c>
    </row>
    <row r="54" spans="1:11">
      <c r="A54" s="70" t="s">
        <v>162</v>
      </c>
      <c r="B54" s="71">
        <v>12.902722114289062</v>
      </c>
      <c r="C54" s="71">
        <v>12.863426810397556</v>
      </c>
      <c r="D54" s="71">
        <v>12.631129623917767</v>
      </c>
      <c r="E54" s="71">
        <v>12.731589850150591</v>
      </c>
      <c r="F54" s="71">
        <v>12.79135272069434</v>
      </c>
      <c r="G54" s="71">
        <v>12.83909934363766</v>
      </c>
      <c r="H54" s="71">
        <v>13.014637643735025</v>
      </c>
      <c r="I54" s="71">
        <v>13.0986262618233</v>
      </c>
      <c r="J54" s="71">
        <v>13.203752040371372</v>
      </c>
      <c r="K54" s="71">
        <v>13.380466435107651</v>
      </c>
    </row>
    <row r="55" spans="1:11">
      <c r="A55" s="70" t="s">
        <v>148</v>
      </c>
      <c r="B55" s="71">
        <v>11.444445821041626</v>
      </c>
      <c r="C55" s="71">
        <v>11.014840142514032</v>
      </c>
      <c r="D55" s="71">
        <v>10.765464595113386</v>
      </c>
      <c r="E55" s="71">
        <v>11.016615160695448</v>
      </c>
      <c r="F55" s="71">
        <v>11.166022337054818</v>
      </c>
      <c r="G55" s="71">
        <v>11.285388894413121</v>
      </c>
      <c r="H55" s="71">
        <v>11.724234644656532</v>
      </c>
      <c r="I55" s="71">
        <v>11.934206189877221</v>
      </c>
      <c r="J55" s="71">
        <v>12.1970206362474</v>
      </c>
      <c r="K55" s="71">
        <v>12.638806623088097</v>
      </c>
    </row>
    <row r="56" spans="1:11">
      <c r="A56" s="70" t="s">
        <v>145</v>
      </c>
      <c r="B56" s="71">
        <v>8.4985947908685233</v>
      </c>
      <c r="C56" s="71">
        <v>7.720104182073257</v>
      </c>
      <c r="D56" s="71">
        <v>7.2764285841976921</v>
      </c>
      <c r="E56" s="71">
        <v>7.7284996022454031</v>
      </c>
      <c r="F56" s="71">
        <v>7.9974325196922678</v>
      </c>
      <c r="G56" s="71">
        <v>8.2122923229372145</v>
      </c>
      <c r="H56" s="71">
        <v>9.0022146733753559</v>
      </c>
      <c r="I56" s="71">
        <v>9.3801634547725961</v>
      </c>
      <c r="J56" s="71">
        <v>9.8532294582389177</v>
      </c>
      <c r="K56" s="71">
        <v>10.648444234552171</v>
      </c>
    </row>
    <row r="57" spans="1:11">
      <c r="A57" s="70" t="s">
        <v>146</v>
      </c>
      <c r="B57" s="42">
        <v>5.8353352732257662</v>
      </c>
      <c r="C57" s="42">
        <v>4.5597201207871336</v>
      </c>
      <c r="D57" s="42">
        <v>3.1194103695128095</v>
      </c>
      <c r="E57" s="42">
        <v>4.1240126318410564</v>
      </c>
      <c r="F57" s="42">
        <v>4.7216413372785313</v>
      </c>
      <c r="G57" s="42">
        <v>5.1991075667117448</v>
      </c>
      <c r="H57" s="42">
        <v>6.9544905676853954</v>
      </c>
      <c r="I57" s="42">
        <v>7.7943767485681512</v>
      </c>
      <c r="J57" s="42">
        <v>8.845634534048866</v>
      </c>
      <c r="K57" s="42">
        <v>10.612778481411651</v>
      </c>
    </row>
    <row r="58" spans="1:11">
      <c r="A58" s="70" t="s">
        <v>163</v>
      </c>
      <c r="B58" s="42">
        <v>4.8012368204396694</v>
      </c>
      <c r="C58" s="42">
        <v>3.9354350707106818</v>
      </c>
      <c r="D58" s="42">
        <v>1.6540169444627075</v>
      </c>
      <c r="E58" s="42">
        <v>2.8181523014928289</v>
      </c>
      <c r="F58" s="42">
        <v>3.5106857870968877</v>
      </c>
      <c r="G58" s="42">
        <v>4.0639747257290448</v>
      </c>
      <c r="H58" s="42">
        <v>5.9006946061095</v>
      </c>
      <c r="I58" s="42">
        <v>6.725798508328813</v>
      </c>
      <c r="J58" s="42">
        <v>7.7585538039653024</v>
      </c>
      <c r="K58" s="42">
        <v>9.4945954247713189</v>
      </c>
    </row>
    <row r="59" spans="1:11">
      <c r="A59" s="70" t="s">
        <v>148</v>
      </c>
      <c r="B59" s="42">
        <v>4.6865167916906785</v>
      </c>
      <c r="C59" s="42">
        <v>3.8824718135498415</v>
      </c>
      <c r="D59" s="42">
        <v>1.1080019434497115</v>
      </c>
      <c r="E59" s="42">
        <v>2.4316703951817074</v>
      </c>
      <c r="F59" s="42">
        <v>3.21910866095235</v>
      </c>
      <c r="G59" s="42">
        <v>3.8482203087834508</v>
      </c>
      <c r="H59" s="42">
        <v>5.7662770685707105</v>
      </c>
      <c r="I59" s="42">
        <v>6.5765986921265807</v>
      </c>
      <c r="J59" s="42">
        <v>7.5908514979188446</v>
      </c>
      <c r="K59" s="42">
        <v>9.2957907921680949</v>
      </c>
    </row>
    <row r="60" spans="1:11">
      <c r="A60" s="70" t="s">
        <v>145</v>
      </c>
      <c r="B60" s="96">
        <v>4.8646656413473295</v>
      </c>
      <c r="C60" s="96">
        <v>4.1985479882946635</v>
      </c>
      <c r="D60" s="96">
        <v>0.85485582084235745</v>
      </c>
      <c r="E60" s="96">
        <v>2.3380573672762277</v>
      </c>
      <c r="F60" s="96">
        <v>3.2204004132134543</v>
      </c>
      <c r="G60" s="96">
        <v>3.9253347702434986</v>
      </c>
      <c r="H60" s="96">
        <v>5.924728409437563</v>
      </c>
      <c r="I60" s="96">
        <v>6.7202677543299902</v>
      </c>
      <c r="J60" s="96">
        <v>7.7160180702780288</v>
      </c>
      <c r="K60" s="96">
        <v>9.3898550379705128</v>
      </c>
    </row>
    <row r="61" spans="1:11">
      <c r="A61" s="70" t="s">
        <v>146</v>
      </c>
      <c r="B61" s="96">
        <v>5.1551493061330973</v>
      </c>
      <c r="C61" s="96">
        <v>4.4242195409625538</v>
      </c>
      <c r="D61" s="96">
        <v>0.71404451336412045</v>
      </c>
      <c r="E61" s="96">
        <v>2.3567791544998644</v>
      </c>
      <c r="F61" s="96">
        <v>3.3340269806036762</v>
      </c>
      <c r="G61" s="96">
        <v>4.1147840468326642</v>
      </c>
      <c r="H61" s="96">
        <v>6.1955145654335304</v>
      </c>
      <c r="I61" s="96">
        <v>6.9762716316625184</v>
      </c>
      <c r="J61" s="96">
        <v>7.9535194577663297</v>
      </c>
      <c r="K61" s="96">
        <v>9.5962540989020457</v>
      </c>
    </row>
    <row r="62" spans="1:11">
      <c r="A62" s="70" t="s">
        <v>164</v>
      </c>
      <c r="B62" s="96">
        <v>4.9541355141422372</v>
      </c>
      <c r="C62" s="96">
        <v>4.2</v>
      </c>
      <c r="D62" s="96">
        <v>0.51303072137326033</v>
      </c>
      <c r="E62" s="96">
        <v>2.1557653625090043</v>
      </c>
      <c r="F62" s="96">
        <v>3.1330131886128161</v>
      </c>
      <c r="G62" s="96">
        <v>3.9137702548418041</v>
      </c>
      <c r="H62" s="96">
        <v>5.9945007734426703</v>
      </c>
      <c r="I62" s="96">
        <v>6.7752578396716583</v>
      </c>
      <c r="J62" s="96">
        <v>7.7525056657754696</v>
      </c>
      <c r="K62" s="96">
        <v>9.3952403069111856</v>
      </c>
    </row>
    <row r="63" spans="1:11">
      <c r="A63" s="70" t="s">
        <v>148</v>
      </c>
      <c r="B63" s="96">
        <v>4.6607121500164226</v>
      </c>
      <c r="C63" s="96">
        <v>4.0999999999999996</v>
      </c>
      <c r="D63" s="96">
        <v>0.21960735724744573</v>
      </c>
      <c r="E63" s="96">
        <v>1.8623419983831897</v>
      </c>
      <c r="F63" s="96">
        <v>2.8395898244870015</v>
      </c>
      <c r="G63" s="96">
        <v>3.6203468907159895</v>
      </c>
      <c r="H63" s="96">
        <v>5.7010774093168557</v>
      </c>
      <c r="I63" s="96">
        <v>6.4818344755458437</v>
      </c>
      <c r="J63" s="96">
        <v>7.459082301649655</v>
      </c>
      <c r="K63" s="96">
        <v>9.101816942785371</v>
      </c>
    </row>
    <row r="64" spans="1:11">
      <c r="A64" s="70" t="s">
        <v>145</v>
      </c>
      <c r="B64" s="96">
        <v>4.6918855923845797</v>
      </c>
      <c r="C64" s="96">
        <v>4.0571674714680483</v>
      </c>
      <c r="D64" s="96">
        <v>0.25078079961560285</v>
      </c>
      <c r="E64" s="96">
        <v>1.8935154407513468</v>
      </c>
      <c r="F64" s="96">
        <v>2.8707632668551586</v>
      </c>
      <c r="G64" s="96">
        <v>3.6515203330841466</v>
      </c>
      <c r="H64" s="96">
        <v>5.7322508516850128</v>
      </c>
      <c r="I64" s="96">
        <v>6.5130079179140008</v>
      </c>
      <c r="J64" s="96">
        <v>7.4902557440178121</v>
      </c>
      <c r="K64" s="96">
        <v>9.1329903851535281</v>
      </c>
    </row>
    <row r="65" spans="1:11">
      <c r="A65" s="70" t="s">
        <v>146</v>
      </c>
      <c r="B65" s="96">
        <v>4.8993155088433724</v>
      </c>
      <c r="C65" s="96">
        <v>4.2104088368595001</v>
      </c>
      <c r="D65" s="96">
        <v>0.45821071607439556</v>
      </c>
      <c r="E65" s="96">
        <v>2.1009453572101395</v>
      </c>
      <c r="F65" s="96">
        <v>3.0781931833139513</v>
      </c>
      <c r="G65" s="96">
        <v>3.8589502495429393</v>
      </c>
      <c r="H65" s="96">
        <v>5.9396807681438055</v>
      </c>
      <c r="I65" s="96">
        <v>6.7204378343727935</v>
      </c>
      <c r="J65" s="96">
        <v>7.6976856604766049</v>
      </c>
      <c r="K65" s="96">
        <v>9.3404203016123208</v>
      </c>
    </row>
    <row r="66" spans="1:11">
      <c r="A66" s="70" t="s">
        <v>165</v>
      </c>
      <c r="B66" s="96">
        <v>4.9000000000000004</v>
      </c>
      <c r="C66" s="96"/>
      <c r="D66" s="96">
        <v>0.45889520723102351</v>
      </c>
      <c r="E66" s="96">
        <v>2.1016298483667675</v>
      </c>
      <c r="F66" s="96">
        <v>3.0788776744705793</v>
      </c>
      <c r="G66" s="96">
        <v>3.8596347406995672</v>
      </c>
      <c r="H66" s="96">
        <v>5.9403652593004335</v>
      </c>
      <c r="I66" s="96">
        <v>6.7211223255294215</v>
      </c>
      <c r="J66" s="96">
        <v>7.6983701516332328</v>
      </c>
      <c r="K66" s="96">
        <v>9.3411047927689488</v>
      </c>
    </row>
  </sheetData>
  <hyperlinks>
    <hyperlink ref="A1" location="Ցանկ!A1" display="Ցանկ!A1"/>
  </hyperlinks>
  <pageMargins left="0.7" right="0.7" top="0.75" bottom="0.75" header="0.3" footer="0.3"/>
  <pageSetup paperSize="9"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defaultRowHeight="16.5"/>
  <sheetData>
    <row r="1" spans="1:7">
      <c r="A1" s="297" t="s">
        <v>810</v>
      </c>
    </row>
    <row r="2" spans="1:7" ht="82.5">
      <c r="B2" s="95" t="s">
        <v>282</v>
      </c>
      <c r="C2" s="95" t="s">
        <v>758</v>
      </c>
    </row>
    <row r="3" spans="1:7">
      <c r="A3" s="18" t="s">
        <v>174</v>
      </c>
      <c r="B3">
        <v>481.38999885089396</v>
      </c>
      <c r="C3">
        <v>481.38999885089396</v>
      </c>
      <c r="G3" s="224"/>
    </row>
    <row r="4" spans="1:7">
      <c r="A4" s="18" t="s">
        <v>148</v>
      </c>
      <c r="B4">
        <v>482.69000209944784</v>
      </c>
      <c r="C4">
        <v>482.69000209944784</v>
      </c>
      <c r="G4" s="225"/>
    </row>
    <row r="5" spans="1:7">
      <c r="A5" s="18" t="s">
        <v>145</v>
      </c>
      <c r="B5">
        <v>481.9999980476104</v>
      </c>
      <c r="C5">
        <v>481.9999980476104</v>
      </c>
    </row>
    <row r="6" spans="1:7">
      <c r="A6" s="18" t="s">
        <v>146</v>
      </c>
      <c r="B6">
        <v>485.30999902466658</v>
      </c>
      <c r="C6">
        <v>485.30999902466658</v>
      </c>
    </row>
    <row r="7" spans="1:7">
      <c r="A7" s="18" t="s">
        <v>175</v>
      </c>
      <c r="B7">
        <v>487.22999958360316</v>
      </c>
      <c r="C7">
        <v>487.22999958360316</v>
      </c>
    </row>
    <row r="8" spans="1:7">
      <c r="A8" s="18" t="s">
        <v>148</v>
      </c>
      <c r="B8">
        <v>481.10000062282819</v>
      </c>
      <c r="C8">
        <v>481.10000062282819</v>
      </c>
    </row>
    <row r="9" spans="1:7">
      <c r="A9" s="18" t="s">
        <v>145</v>
      </c>
      <c r="B9">
        <v>476.24000054999289</v>
      </c>
      <c r="C9">
        <v>476.24000054999289</v>
      </c>
    </row>
    <row r="10" spans="1:7">
      <c r="A10" s="18" t="s">
        <v>146</v>
      </c>
      <c r="B10">
        <v>477.21000211004178</v>
      </c>
      <c r="C10">
        <v>477.21000211004178</v>
      </c>
    </row>
    <row r="11" spans="1:7">
      <c r="A11" s="18" t="s">
        <v>176</v>
      </c>
      <c r="B11">
        <v>482.31999798334772</v>
      </c>
      <c r="C11">
        <v>482.31999798334772</v>
      </c>
    </row>
    <row r="12" spans="1:7">
      <c r="A12" s="18" t="s">
        <v>148</v>
      </c>
      <c r="B12">
        <v>484.68000030858502</v>
      </c>
      <c r="C12">
        <v>484.68000030858502</v>
      </c>
    </row>
    <row r="13" spans="1:7">
      <c r="A13" s="18" t="s">
        <v>145</v>
      </c>
      <c r="B13">
        <v>485.60999873062559</v>
      </c>
      <c r="C13">
        <v>485.60999873062559</v>
      </c>
    </row>
    <row r="14" spans="1:7">
      <c r="A14" s="18" t="s">
        <v>146</v>
      </c>
      <c r="B14">
        <v>503.41999911946067</v>
      </c>
      <c r="C14">
        <v>503.41999911946067</v>
      </c>
    </row>
    <row r="15" spans="1:7">
      <c r="A15" s="18" t="s">
        <v>177</v>
      </c>
      <c r="B15">
        <v>524.13999779414416</v>
      </c>
      <c r="C15">
        <v>524.13999779414416</v>
      </c>
    </row>
    <row r="16" spans="1:7">
      <c r="A16" s="18" t="s">
        <v>148</v>
      </c>
      <c r="B16">
        <v>520.01999876531193</v>
      </c>
      <c r="C16">
        <v>520.01999876531193</v>
      </c>
    </row>
    <row r="17" spans="1:3">
      <c r="A17" s="18" t="s">
        <v>145</v>
      </c>
      <c r="B17">
        <v>490.24000141572907</v>
      </c>
      <c r="C17">
        <v>490.24000141572907</v>
      </c>
    </row>
    <row r="18" spans="1:3">
      <c r="A18" s="99" t="s">
        <v>146</v>
      </c>
      <c r="B18">
        <v>480.68000094064325</v>
      </c>
      <c r="C18">
        <v>480.68000094064325</v>
      </c>
    </row>
    <row r="19" spans="1:3">
      <c r="A19" s="99" t="s">
        <v>178</v>
      </c>
      <c r="B19">
        <v>486.39999968288794</v>
      </c>
      <c r="C19">
        <v>486.39999968288794</v>
      </c>
    </row>
    <row r="20" spans="1:3">
      <c r="A20" s="99" t="s">
        <v>148</v>
      </c>
      <c r="B20">
        <v>450.07000170017972</v>
      </c>
      <c r="C20">
        <v>468.43770691033353</v>
      </c>
    </row>
    <row r="21" spans="1:3">
      <c r="A21" s="18" t="s">
        <v>145</v>
      </c>
      <c r="B21">
        <v>408.63999883775648</v>
      </c>
      <c r="C21">
        <v>425.31691355630198</v>
      </c>
    </row>
    <row r="22" spans="1:3">
      <c r="A22" s="99" t="s">
        <v>146</v>
      </c>
      <c r="B22">
        <v>397.54999906675431</v>
      </c>
      <c r="C22">
        <v>413.77432230885182</v>
      </c>
    </row>
    <row r="23" spans="1:3">
      <c r="A23" s="99" t="s">
        <v>179</v>
      </c>
      <c r="B23">
        <v>392.77000046417788</v>
      </c>
      <c r="C23">
        <v>400.35141142894935</v>
      </c>
    </row>
  </sheetData>
  <hyperlinks>
    <hyperlink ref="A1" location="Ցանկ!A1" display="Ցանկ!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defaultRowHeight="16.5"/>
  <sheetData>
    <row r="1" spans="1:7">
      <c r="A1" s="297" t="s">
        <v>810</v>
      </c>
    </row>
    <row r="2" spans="1:7" ht="82.5">
      <c r="A2" s="95"/>
      <c r="B2" s="95" t="s">
        <v>282</v>
      </c>
      <c r="C2" s="95" t="s">
        <v>758</v>
      </c>
    </row>
    <row r="3" spans="1:7">
      <c r="A3" s="18" t="s">
        <v>174</v>
      </c>
      <c r="B3" s="117">
        <v>6</v>
      </c>
      <c r="C3" s="117">
        <v>6</v>
      </c>
      <c r="G3" s="224"/>
    </row>
    <row r="4" spans="1:7">
      <c r="A4" s="18" t="s">
        <v>148</v>
      </c>
      <c r="B4" s="117">
        <v>5.78</v>
      </c>
      <c r="C4" s="117">
        <v>5.78</v>
      </c>
      <c r="G4" s="225"/>
    </row>
    <row r="5" spans="1:7">
      <c r="A5" s="18" t="s">
        <v>145</v>
      </c>
      <c r="B5" s="117">
        <v>6.03</v>
      </c>
      <c r="C5" s="117">
        <v>6.03</v>
      </c>
    </row>
    <row r="6" spans="1:7">
      <c r="A6" s="18" t="s">
        <v>146</v>
      </c>
      <c r="B6" s="117">
        <v>6.15</v>
      </c>
      <c r="C6" s="117">
        <v>6.15</v>
      </c>
    </row>
    <row r="7" spans="1:7">
      <c r="A7" s="18" t="s">
        <v>175</v>
      </c>
      <c r="B7" s="117">
        <v>5.71</v>
      </c>
      <c r="C7" s="117">
        <v>5.71</v>
      </c>
    </row>
    <row r="8" spans="1:7">
      <c r="A8" s="18" t="s">
        <v>148</v>
      </c>
      <c r="B8" s="117">
        <v>5.76</v>
      </c>
      <c r="C8" s="117">
        <v>5.76</v>
      </c>
    </row>
    <row r="9" spans="1:7">
      <c r="A9" s="18" t="s">
        <v>145</v>
      </c>
      <c r="B9" s="117">
        <v>5.68</v>
      </c>
      <c r="C9" s="117">
        <v>5.68</v>
      </c>
    </row>
    <row r="10" spans="1:7">
      <c r="A10" s="18" t="s">
        <v>146</v>
      </c>
      <c r="B10" s="117">
        <v>5.42</v>
      </c>
      <c r="C10" s="117">
        <v>5.42</v>
      </c>
    </row>
    <row r="11" spans="1:7">
      <c r="A11" s="18" t="s">
        <v>176</v>
      </c>
      <c r="B11" s="117">
        <v>5.22</v>
      </c>
      <c r="C11" s="117">
        <v>5.22</v>
      </c>
    </row>
    <row r="12" spans="1:7">
      <c r="A12" s="18" t="s">
        <v>148</v>
      </c>
      <c r="B12" s="117">
        <v>4.68</v>
      </c>
      <c r="C12" s="117">
        <v>4.68</v>
      </c>
    </row>
    <row r="13" spans="1:7">
      <c r="A13" s="18" t="s">
        <v>145</v>
      </c>
      <c r="B13" s="117">
        <v>4.2</v>
      </c>
      <c r="C13" s="117">
        <v>4.2</v>
      </c>
    </row>
    <row r="14" spans="1:7">
      <c r="A14" s="18" t="s">
        <v>146</v>
      </c>
      <c r="B14" s="117">
        <v>4.51</v>
      </c>
      <c r="C14" s="117">
        <v>4.51</v>
      </c>
    </row>
    <row r="15" spans="1:7">
      <c r="A15" s="18" t="s">
        <v>177</v>
      </c>
      <c r="B15" s="117">
        <v>5.54</v>
      </c>
      <c r="C15" s="117">
        <v>5.54</v>
      </c>
    </row>
    <row r="16" spans="1:7">
      <c r="A16" s="18" t="s">
        <v>148</v>
      </c>
      <c r="B16" s="117">
        <v>6.29</v>
      </c>
      <c r="C16" s="117">
        <v>6.29</v>
      </c>
    </row>
    <row r="17" spans="1:3">
      <c r="A17" s="18" t="s">
        <v>145</v>
      </c>
      <c r="B17" s="117">
        <v>7.2</v>
      </c>
      <c r="C17" s="117">
        <v>7.2</v>
      </c>
    </row>
    <row r="18" spans="1:3">
      <c r="A18" s="99" t="s">
        <v>146</v>
      </c>
      <c r="B18" s="117">
        <v>7.68</v>
      </c>
      <c r="C18" s="117">
        <v>7.68</v>
      </c>
    </row>
    <row r="19" spans="1:3">
      <c r="A19" s="99" t="s">
        <v>178</v>
      </c>
      <c r="B19" s="117">
        <v>8.1300000000000008</v>
      </c>
      <c r="C19" s="117">
        <v>8.1300000000000008</v>
      </c>
    </row>
    <row r="20" spans="1:3">
      <c r="A20" s="99" t="s">
        <v>148</v>
      </c>
      <c r="B20" s="117">
        <v>9.43</v>
      </c>
      <c r="C20" s="117">
        <v>8.1300000000000008</v>
      </c>
    </row>
    <row r="21" spans="1:3">
      <c r="A21" s="18" t="s">
        <v>145</v>
      </c>
      <c r="B21" s="117">
        <v>9.7100000000000009</v>
      </c>
      <c r="C21" s="117">
        <v>8.1300000000000008</v>
      </c>
    </row>
    <row r="22" spans="1:3">
      <c r="A22" s="99" t="s">
        <v>146</v>
      </c>
      <c r="B22" s="117">
        <v>10.61</v>
      </c>
      <c r="C22" s="117">
        <v>8.1300000000000008</v>
      </c>
    </row>
    <row r="23" spans="1:3">
      <c r="A23" s="99" t="s">
        <v>179</v>
      </c>
      <c r="B23" s="117">
        <v>11.19</v>
      </c>
      <c r="C23" s="117">
        <v>11.737429499999999</v>
      </c>
    </row>
  </sheetData>
  <hyperlinks>
    <hyperlink ref="A1" location="Ցանկ!A1" display="Ցանկ!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defaultRowHeight="16.5"/>
  <sheetData>
    <row r="1" spans="1:7">
      <c r="A1" s="297" t="s">
        <v>810</v>
      </c>
    </row>
    <row r="2" spans="1:7" ht="99">
      <c r="A2" s="95"/>
      <c r="B2" s="95" t="s">
        <v>282</v>
      </c>
      <c r="C2" s="95" t="s">
        <v>759</v>
      </c>
    </row>
    <row r="3" spans="1:7">
      <c r="A3" s="18" t="s">
        <v>174</v>
      </c>
      <c r="B3" s="117">
        <v>3.3045195199999999</v>
      </c>
      <c r="C3" s="117">
        <v>3.3045195199999999</v>
      </c>
      <c r="G3" s="224"/>
    </row>
    <row r="4" spans="1:7">
      <c r="A4" s="18" t="s">
        <v>148</v>
      </c>
      <c r="B4" s="117">
        <v>1.5107168799999999</v>
      </c>
      <c r="C4" s="117">
        <v>1.5107168799999999</v>
      </c>
      <c r="G4" s="225"/>
    </row>
    <row r="5" spans="1:7">
      <c r="A5" s="18" t="s">
        <v>145</v>
      </c>
      <c r="B5" s="117">
        <v>2.98027262</v>
      </c>
      <c r="C5" s="117">
        <v>2.98027262</v>
      </c>
    </row>
    <row r="6" spans="1:7">
      <c r="A6" s="18" t="s">
        <v>146</v>
      </c>
      <c r="B6" s="117">
        <v>2.2285034000000001</v>
      </c>
      <c r="C6" s="117">
        <v>2.2285034000000001</v>
      </c>
    </row>
    <row r="7" spans="1:7">
      <c r="A7" s="18" t="s">
        <v>175</v>
      </c>
      <c r="B7" s="117">
        <v>1.6336508000000001</v>
      </c>
      <c r="C7" s="117">
        <v>1.6336508000000001</v>
      </c>
    </row>
    <row r="8" spans="1:7">
      <c r="A8" s="18" t="s">
        <v>148</v>
      </c>
      <c r="B8" s="117">
        <v>2.31950879</v>
      </c>
      <c r="C8" s="117">
        <v>2.31950879</v>
      </c>
    </row>
    <row r="9" spans="1:7">
      <c r="A9" s="18" t="s">
        <v>145</v>
      </c>
      <c r="B9" s="117">
        <v>0.80926305799999998</v>
      </c>
      <c r="C9" s="117">
        <v>0.80926305799999998</v>
      </c>
    </row>
    <row r="10" spans="1:7">
      <c r="A10" s="18" t="s">
        <v>146</v>
      </c>
      <c r="B10" s="117">
        <v>0.90519484500000003</v>
      </c>
      <c r="C10" s="117">
        <v>0.90519484500000003</v>
      </c>
    </row>
    <row r="11" spans="1:7">
      <c r="A11" s="18" t="s">
        <v>176</v>
      </c>
      <c r="B11" s="117">
        <v>8.2263725600000004E-2</v>
      </c>
      <c r="C11" s="117">
        <v>8.2263725600000004E-2</v>
      </c>
    </row>
    <row r="12" spans="1:7">
      <c r="A12" s="18" t="s">
        <v>148</v>
      </c>
      <c r="B12" s="117">
        <v>1.1278131899999999</v>
      </c>
      <c r="C12" s="117">
        <v>1.1278131899999999</v>
      </c>
    </row>
    <row r="13" spans="1:7">
      <c r="A13" s="18" t="s">
        <v>145</v>
      </c>
      <c r="B13" s="117">
        <v>1.37629044</v>
      </c>
      <c r="C13" s="117">
        <v>1.37629044</v>
      </c>
    </row>
    <row r="14" spans="1:7">
      <c r="A14" s="18" t="s">
        <v>146</v>
      </c>
      <c r="B14" s="117">
        <v>2.2345128700000001</v>
      </c>
      <c r="C14" s="117">
        <v>2.2345128700000001</v>
      </c>
    </row>
    <row r="15" spans="1:7">
      <c r="A15" s="18" t="s">
        <v>177</v>
      </c>
      <c r="B15" s="117">
        <v>5.2375085800000001</v>
      </c>
      <c r="C15" s="117">
        <v>5.2375085800000001</v>
      </c>
    </row>
    <row r="16" spans="1:7">
      <c r="A16" s="18" t="s">
        <v>148</v>
      </c>
      <c r="B16" s="117">
        <v>5.9189819300000002</v>
      </c>
      <c r="C16" s="117">
        <v>5.9189819300000002</v>
      </c>
    </row>
    <row r="17" spans="1:3">
      <c r="A17" s="18" t="s">
        <v>145</v>
      </c>
      <c r="B17" s="117">
        <v>8.1309167000000002</v>
      </c>
      <c r="C17" s="117">
        <v>8.1309167000000002</v>
      </c>
    </row>
    <row r="18" spans="1:3">
      <c r="A18" s="99" t="s">
        <v>146</v>
      </c>
      <c r="B18" s="117">
        <v>8.4334425199999998</v>
      </c>
      <c r="C18" s="117">
        <v>8.4334425199999998</v>
      </c>
    </row>
    <row r="19" spans="1:3">
      <c r="A19" s="99" t="s">
        <v>178</v>
      </c>
      <c r="B19" s="117">
        <v>6.9669149299999997</v>
      </c>
      <c r="C19" s="117">
        <v>6.9669149299999997</v>
      </c>
    </row>
    <row r="20" spans="1:3">
      <c r="A20" s="99" t="s">
        <v>148</v>
      </c>
      <c r="B20" s="117">
        <v>8.7514054199999993</v>
      </c>
      <c r="C20" s="117">
        <v>9.7981907199999991</v>
      </c>
    </row>
    <row r="21" spans="1:3">
      <c r="A21" s="18" t="s">
        <v>145</v>
      </c>
      <c r="B21" s="117">
        <v>8.9314784800000009</v>
      </c>
      <c r="C21" s="117">
        <v>11.940177</v>
      </c>
    </row>
    <row r="22" spans="1:3">
      <c r="A22" s="99" t="s">
        <v>146</v>
      </c>
      <c r="B22" s="117">
        <v>8.5286930900000009</v>
      </c>
      <c r="C22" s="117">
        <v>13.8356262</v>
      </c>
    </row>
    <row r="23" spans="1:3">
      <c r="A23" s="99" t="s">
        <v>179</v>
      </c>
      <c r="B23" s="117">
        <v>7.4538020600000001</v>
      </c>
      <c r="C23" s="117">
        <v>14.7541774</v>
      </c>
    </row>
  </sheetData>
  <hyperlinks>
    <hyperlink ref="A1" location="Ցանկ!A1" display="Ցանկ!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defaultRowHeight="16.5"/>
  <sheetData>
    <row r="1" spans="1:7">
      <c r="A1" s="297" t="s">
        <v>810</v>
      </c>
    </row>
    <row r="2" spans="1:7" ht="99">
      <c r="B2" s="95" t="s">
        <v>282</v>
      </c>
      <c r="C2" s="95" t="s">
        <v>759</v>
      </c>
    </row>
    <row r="3" spans="1:7">
      <c r="A3" s="18" t="s">
        <v>174</v>
      </c>
      <c r="B3">
        <v>481.38999885089396</v>
      </c>
      <c r="C3">
        <v>481.38999885089396</v>
      </c>
      <c r="G3" s="224"/>
    </row>
    <row r="4" spans="1:7">
      <c r="A4" s="18" t="s">
        <v>148</v>
      </c>
      <c r="B4">
        <v>482.69000209944784</v>
      </c>
      <c r="C4">
        <v>482.69000209944784</v>
      </c>
      <c r="G4" s="225"/>
    </row>
    <row r="5" spans="1:7">
      <c r="A5" s="18" t="s">
        <v>145</v>
      </c>
      <c r="B5">
        <v>481.9999980476104</v>
      </c>
      <c r="C5">
        <v>481.9999980476104</v>
      </c>
    </row>
    <row r="6" spans="1:7">
      <c r="A6" s="18" t="s">
        <v>146</v>
      </c>
      <c r="B6">
        <v>485.30999902466658</v>
      </c>
      <c r="C6">
        <v>485.30999902466658</v>
      </c>
    </row>
    <row r="7" spans="1:7">
      <c r="A7" s="18" t="s">
        <v>175</v>
      </c>
      <c r="B7">
        <v>487.22999958360316</v>
      </c>
      <c r="C7">
        <v>487.22999958360316</v>
      </c>
    </row>
    <row r="8" spans="1:7">
      <c r="A8" s="18" t="s">
        <v>148</v>
      </c>
      <c r="B8">
        <v>481.10000062282819</v>
      </c>
      <c r="C8">
        <v>481.10000062282819</v>
      </c>
    </row>
    <row r="9" spans="1:7">
      <c r="A9" s="18" t="s">
        <v>145</v>
      </c>
      <c r="B9">
        <v>476.24000054999289</v>
      </c>
      <c r="C9">
        <v>476.24000054999289</v>
      </c>
    </row>
    <row r="10" spans="1:7">
      <c r="A10" s="18" t="s">
        <v>146</v>
      </c>
      <c r="B10">
        <v>477.21000211004178</v>
      </c>
      <c r="C10">
        <v>477.21000211004178</v>
      </c>
    </row>
    <row r="11" spans="1:7">
      <c r="A11" s="18" t="s">
        <v>176</v>
      </c>
      <c r="B11">
        <v>482.31999798334772</v>
      </c>
      <c r="C11">
        <v>482.31999798334772</v>
      </c>
    </row>
    <row r="12" spans="1:7">
      <c r="A12" s="18" t="s">
        <v>148</v>
      </c>
      <c r="B12">
        <v>484.68000030858502</v>
      </c>
      <c r="C12">
        <v>484.68000030858502</v>
      </c>
    </row>
    <row r="13" spans="1:7">
      <c r="A13" s="18" t="s">
        <v>145</v>
      </c>
      <c r="B13">
        <v>485.60999873062559</v>
      </c>
      <c r="C13">
        <v>485.60999873062559</v>
      </c>
    </row>
    <row r="14" spans="1:7">
      <c r="A14" s="18" t="s">
        <v>146</v>
      </c>
      <c r="B14">
        <v>503.41999911946067</v>
      </c>
      <c r="C14">
        <v>503.41999911946067</v>
      </c>
    </row>
    <row r="15" spans="1:7">
      <c r="A15" s="18" t="s">
        <v>177</v>
      </c>
      <c r="B15">
        <v>524.13999779414416</v>
      </c>
      <c r="C15">
        <v>524.13999779414416</v>
      </c>
    </row>
    <row r="16" spans="1:7">
      <c r="A16" s="18" t="s">
        <v>148</v>
      </c>
      <c r="B16">
        <v>520.01999876531193</v>
      </c>
      <c r="C16">
        <v>520.01999876531193</v>
      </c>
    </row>
    <row r="17" spans="1:3">
      <c r="A17" s="18" t="s">
        <v>145</v>
      </c>
      <c r="B17">
        <v>490.24000141572907</v>
      </c>
      <c r="C17">
        <v>490.24000141572907</v>
      </c>
    </row>
    <row r="18" spans="1:3">
      <c r="A18" s="99" t="s">
        <v>146</v>
      </c>
      <c r="B18">
        <v>480.68000094064325</v>
      </c>
      <c r="C18">
        <v>480.68000094064325</v>
      </c>
    </row>
    <row r="19" spans="1:3">
      <c r="A19" s="99" t="s">
        <v>178</v>
      </c>
      <c r="B19">
        <v>486.39999968288794</v>
      </c>
      <c r="C19">
        <v>486.39999968288794</v>
      </c>
    </row>
    <row r="20" spans="1:3">
      <c r="A20" s="99" t="s">
        <v>148</v>
      </c>
      <c r="B20">
        <v>450.07000170017972</v>
      </c>
      <c r="C20">
        <v>486.39999968288794</v>
      </c>
    </row>
    <row r="21" spans="1:3">
      <c r="A21" s="18" t="s">
        <v>145</v>
      </c>
      <c r="B21">
        <v>408.63999883775648</v>
      </c>
      <c r="C21">
        <v>486.39999968288794</v>
      </c>
    </row>
    <row r="22" spans="1:3">
      <c r="A22" s="99" t="s">
        <v>146</v>
      </c>
      <c r="B22">
        <v>397.54999906675431</v>
      </c>
      <c r="C22">
        <v>486.39999968288794</v>
      </c>
    </row>
    <row r="23" spans="1:3">
      <c r="A23" s="99" t="s">
        <v>179</v>
      </c>
      <c r="B23">
        <v>392.77000046417788</v>
      </c>
      <c r="C23">
        <v>434.85062008098595</v>
      </c>
    </row>
  </sheetData>
  <hyperlinks>
    <hyperlink ref="A1" location="Ցանկ!A1" display="Ցանկ!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defaultRowHeight="16.5"/>
  <sheetData>
    <row r="1" spans="1:7">
      <c r="A1" s="297" t="s">
        <v>810</v>
      </c>
    </row>
    <row r="2" spans="1:7" ht="99">
      <c r="A2" s="95"/>
      <c r="B2" s="95" t="s">
        <v>282</v>
      </c>
      <c r="C2" s="95" t="s">
        <v>759</v>
      </c>
    </row>
    <row r="3" spans="1:7">
      <c r="A3" s="18" t="s">
        <v>174</v>
      </c>
      <c r="B3" s="117">
        <v>6</v>
      </c>
      <c r="C3" s="117">
        <v>6</v>
      </c>
      <c r="G3" s="224"/>
    </row>
    <row r="4" spans="1:7">
      <c r="A4" s="18" t="s">
        <v>148</v>
      </c>
      <c r="B4" s="117">
        <v>5.78</v>
      </c>
      <c r="C4" s="117">
        <v>5.78</v>
      </c>
      <c r="G4" s="225"/>
    </row>
    <row r="5" spans="1:7">
      <c r="A5" s="18" t="s">
        <v>145</v>
      </c>
      <c r="B5" s="117">
        <v>6.03</v>
      </c>
      <c r="C5" s="117">
        <v>6.03</v>
      </c>
    </row>
    <row r="6" spans="1:7">
      <c r="A6" s="18" t="s">
        <v>146</v>
      </c>
      <c r="B6" s="117">
        <v>6.15</v>
      </c>
      <c r="C6" s="117">
        <v>6.15</v>
      </c>
    </row>
    <row r="7" spans="1:7">
      <c r="A7" s="18" t="s">
        <v>175</v>
      </c>
      <c r="B7" s="117">
        <v>5.71</v>
      </c>
      <c r="C7" s="117">
        <v>5.71</v>
      </c>
    </row>
    <row r="8" spans="1:7">
      <c r="A8" s="18" t="s">
        <v>148</v>
      </c>
      <c r="B8" s="117">
        <v>5.76</v>
      </c>
      <c r="C8" s="117">
        <v>5.76</v>
      </c>
    </row>
    <row r="9" spans="1:7">
      <c r="A9" s="18" t="s">
        <v>145</v>
      </c>
      <c r="B9" s="117">
        <v>5.68</v>
      </c>
      <c r="C9" s="117">
        <v>5.68</v>
      </c>
    </row>
    <row r="10" spans="1:7">
      <c r="A10" s="18" t="s">
        <v>146</v>
      </c>
      <c r="B10" s="117">
        <v>5.42</v>
      </c>
      <c r="C10" s="117">
        <v>5.42</v>
      </c>
    </row>
    <row r="11" spans="1:7">
      <c r="A11" s="18" t="s">
        <v>176</v>
      </c>
      <c r="B11" s="117">
        <v>5.22</v>
      </c>
      <c r="C11" s="117">
        <v>5.22</v>
      </c>
    </row>
    <row r="12" spans="1:7">
      <c r="A12" s="18" t="s">
        <v>148</v>
      </c>
      <c r="B12" s="117">
        <v>4.68</v>
      </c>
      <c r="C12" s="117">
        <v>4.68</v>
      </c>
    </row>
    <row r="13" spans="1:7">
      <c r="A13" s="18" t="s">
        <v>145</v>
      </c>
      <c r="B13" s="117">
        <v>4.2</v>
      </c>
      <c r="C13" s="117">
        <v>4.2</v>
      </c>
    </row>
    <row r="14" spans="1:7">
      <c r="A14" s="18" t="s">
        <v>146</v>
      </c>
      <c r="B14" s="117">
        <v>4.51</v>
      </c>
      <c r="C14" s="117">
        <v>4.51</v>
      </c>
    </row>
    <row r="15" spans="1:7">
      <c r="A15" s="18" t="s">
        <v>177</v>
      </c>
      <c r="B15" s="117">
        <v>5.54</v>
      </c>
      <c r="C15" s="117">
        <v>5.54</v>
      </c>
    </row>
    <row r="16" spans="1:7">
      <c r="A16" s="18" t="s">
        <v>148</v>
      </c>
      <c r="B16" s="117">
        <v>6.29</v>
      </c>
      <c r="C16" s="117">
        <v>6.29</v>
      </c>
    </row>
    <row r="17" spans="1:3">
      <c r="A17" s="18" t="s">
        <v>145</v>
      </c>
      <c r="B17" s="117">
        <v>7.2</v>
      </c>
      <c r="C17" s="117">
        <v>7.2</v>
      </c>
    </row>
    <row r="18" spans="1:3">
      <c r="A18" s="99" t="s">
        <v>146</v>
      </c>
      <c r="B18" s="117">
        <v>7.68</v>
      </c>
      <c r="C18" s="117">
        <v>7.68</v>
      </c>
    </row>
    <row r="19" spans="1:3">
      <c r="A19" s="99" t="s">
        <v>178</v>
      </c>
      <c r="B19" s="117">
        <v>8.1300000000000008</v>
      </c>
      <c r="C19" s="117">
        <v>8.1300000000000008</v>
      </c>
    </row>
    <row r="20" spans="1:3">
      <c r="A20" s="99" t="s">
        <v>148</v>
      </c>
      <c r="B20" s="117">
        <v>9.43</v>
      </c>
      <c r="C20" s="117">
        <v>17.981488299999999</v>
      </c>
    </row>
    <row r="21" spans="1:3">
      <c r="A21" s="18" t="s">
        <v>145</v>
      </c>
      <c r="B21" s="117">
        <v>9.7100000000000009</v>
      </c>
      <c r="C21" s="117">
        <v>21.645220699999999</v>
      </c>
    </row>
    <row r="22" spans="1:3">
      <c r="A22" s="99" t="s">
        <v>146</v>
      </c>
      <c r="B22" s="117">
        <v>10.61</v>
      </c>
      <c r="C22" s="117">
        <v>23.865851899999999</v>
      </c>
    </row>
    <row r="23" spans="1:3">
      <c r="A23" s="99" t="s">
        <v>179</v>
      </c>
      <c r="B23" s="117">
        <v>11.19</v>
      </c>
      <c r="C23" s="117">
        <v>25.013979800000001</v>
      </c>
    </row>
  </sheetData>
  <hyperlinks>
    <hyperlink ref="A1" location="Ցանկ!A1" display="Ցանկ!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heetViews>
  <sheetFormatPr defaultRowHeight="16.5"/>
  <sheetData>
    <row r="1" spans="1:4">
      <c r="A1" s="297" t="s">
        <v>810</v>
      </c>
    </row>
    <row r="2" spans="1:4" ht="27.75">
      <c r="B2" t="s">
        <v>182</v>
      </c>
      <c r="C2" t="s">
        <v>183</v>
      </c>
      <c r="D2" s="127" t="s">
        <v>184</v>
      </c>
    </row>
    <row r="3" spans="1:4">
      <c r="A3" t="s">
        <v>185</v>
      </c>
      <c r="B3" s="26">
        <v>-2.8956219187115106</v>
      </c>
      <c r="C3" s="26">
        <v>-2.1963177745930693</v>
      </c>
      <c r="D3" s="76">
        <v>-1.9925670122137689</v>
      </c>
    </row>
    <row r="4" spans="1:4">
      <c r="A4" t="s">
        <v>148</v>
      </c>
      <c r="B4" s="26">
        <v>-1.9537991554789969</v>
      </c>
      <c r="C4" s="26">
        <v>-2.111918360569689</v>
      </c>
      <c r="D4" s="76">
        <v>-1.1257347228099803</v>
      </c>
    </row>
    <row r="5" spans="1:4">
      <c r="A5" t="s">
        <v>145</v>
      </c>
      <c r="B5" s="26">
        <v>-3.4462943956440562</v>
      </c>
      <c r="C5" s="26">
        <v>-2.4063564240557866</v>
      </c>
      <c r="D5" s="76">
        <v>-1.8568680835741702</v>
      </c>
    </row>
    <row r="6" spans="1:4">
      <c r="A6" t="s">
        <v>146</v>
      </c>
      <c r="B6" s="26">
        <v>1.0425102379241658</v>
      </c>
      <c r="C6" s="26">
        <v>-1.8047193953868117</v>
      </c>
      <c r="D6" s="227">
        <v>-1.0781091766334612</v>
      </c>
    </row>
    <row r="7" spans="1:4">
      <c r="A7" t="s">
        <v>186</v>
      </c>
      <c r="B7" s="26">
        <v>0.74164941332899303</v>
      </c>
      <c r="C7" s="26">
        <v>-0.90530126051116611</v>
      </c>
      <c r="D7" s="76">
        <v>-0.14313327383280239</v>
      </c>
    </row>
    <row r="8" spans="1:4">
      <c r="A8" t="s">
        <v>148</v>
      </c>
      <c r="B8" s="26">
        <v>3.1450764097250783</v>
      </c>
      <c r="C8" s="26">
        <v>0.36407786425382938</v>
      </c>
      <c r="D8" s="76">
        <v>1.1438009686904422</v>
      </c>
    </row>
    <row r="9" spans="1:4">
      <c r="A9" t="s">
        <v>145</v>
      </c>
      <c r="B9" s="26">
        <v>3.4571353581306141</v>
      </c>
      <c r="C9" s="26">
        <v>2.1112721321331946</v>
      </c>
      <c r="D9" s="76">
        <v>0.98715777219213408</v>
      </c>
    </row>
    <row r="10" spans="1:4">
      <c r="A10" t="s">
        <v>146</v>
      </c>
      <c r="B10" s="26">
        <v>7.0795983493595394</v>
      </c>
      <c r="C10" s="26">
        <v>3.6484028135333375</v>
      </c>
      <c r="D10" s="76">
        <v>2.6007442537243008</v>
      </c>
    </row>
    <row r="11" spans="1:4">
      <c r="A11" t="s">
        <v>187</v>
      </c>
      <c r="B11" s="26">
        <v>6.1304148211739573</v>
      </c>
      <c r="C11" s="26">
        <v>5.0421609329542463</v>
      </c>
      <c r="D11" s="76">
        <v>3.7279834067416715</v>
      </c>
    </row>
    <row r="12" spans="1:4">
      <c r="A12" t="s">
        <v>148</v>
      </c>
      <c r="B12" s="26">
        <v>7.8229964831155741E-2</v>
      </c>
      <c r="C12" s="26">
        <v>4.2430734662532927</v>
      </c>
      <c r="D12" s="76">
        <v>0.83211310898656166</v>
      </c>
    </row>
    <row r="13" spans="1:4">
      <c r="A13" t="s">
        <v>145</v>
      </c>
      <c r="B13" s="26">
        <v>1.5888480780324343</v>
      </c>
      <c r="C13" s="26">
        <v>3.7603554991451489</v>
      </c>
      <c r="D13" s="76">
        <v>3.4801399037426108</v>
      </c>
    </row>
    <row r="14" spans="1:4">
      <c r="A14" t="s">
        <v>146</v>
      </c>
      <c r="B14" s="26">
        <v>2.8655878836122639</v>
      </c>
      <c r="C14" s="26">
        <v>2.6862480622310301</v>
      </c>
      <c r="D14" s="76">
        <v>1.7912209026325314</v>
      </c>
    </row>
    <row r="15" spans="1:4">
      <c r="A15" t="s">
        <v>188</v>
      </c>
      <c r="B15" s="26">
        <v>0.48928516760184948</v>
      </c>
      <c r="C15" s="26">
        <v>1.2599415906682481</v>
      </c>
      <c r="D15" s="76">
        <v>1.8811658309776789</v>
      </c>
    </row>
    <row r="16" spans="1:4">
      <c r="A16" t="s">
        <v>148</v>
      </c>
      <c r="B16" s="26">
        <v>0.85691786029382655</v>
      </c>
      <c r="C16" s="26">
        <v>1.4570277725853344</v>
      </c>
      <c r="D16" s="76">
        <v>2.4537257060515145</v>
      </c>
    </row>
    <row r="17" spans="1:4">
      <c r="A17" t="s">
        <v>145</v>
      </c>
      <c r="B17" s="26">
        <v>0.14372563178808306</v>
      </c>
      <c r="C17" s="26">
        <v>1.0919334009036845</v>
      </c>
      <c r="D17" s="76">
        <v>0.47793958081770427</v>
      </c>
    </row>
    <row r="18" spans="1:4">
      <c r="A18" t="s">
        <v>146</v>
      </c>
      <c r="B18" s="26">
        <v>1.121827278901133</v>
      </c>
      <c r="C18" s="26">
        <v>0.65436778045784649</v>
      </c>
      <c r="D18" s="42">
        <v>0.7339142477776619</v>
      </c>
    </row>
    <row r="19" spans="1:4">
      <c r="A19" t="s">
        <v>189</v>
      </c>
      <c r="B19" s="26">
        <v>4.3130307410521596E-2</v>
      </c>
      <c r="C19" s="26">
        <v>0.5422363526071905</v>
      </c>
      <c r="D19" s="42">
        <v>-0.10452343810278819</v>
      </c>
    </row>
    <row r="20" spans="1:4">
      <c r="A20" t="s">
        <v>148</v>
      </c>
      <c r="B20" s="26">
        <v>1.7863391552324082</v>
      </c>
      <c r="C20" s="26">
        <v>0.77535218856593247</v>
      </c>
      <c r="D20" s="42">
        <v>1.6833281149818902</v>
      </c>
    </row>
    <row r="21" spans="1:4">
      <c r="A21" t="s">
        <v>145</v>
      </c>
      <c r="B21" s="26">
        <v>2.3898055204945479</v>
      </c>
      <c r="C21" s="26">
        <v>1.3410226647696533</v>
      </c>
      <c r="D21" s="42">
        <v>1.4384724442883368</v>
      </c>
    </row>
    <row r="22" spans="1:4">
      <c r="A22" t="s">
        <v>146</v>
      </c>
      <c r="B22" s="26">
        <v>10.137962719791904</v>
      </c>
      <c r="C22" s="26">
        <v>3.6188951811127339</v>
      </c>
      <c r="D22" s="76">
        <v>3.6638246566359953</v>
      </c>
    </row>
    <row r="23" spans="1:4">
      <c r="A23" t="s">
        <v>190</v>
      </c>
      <c r="B23" s="26">
        <v>11.599606605891388</v>
      </c>
      <c r="C23" s="26">
        <v>6.6122456863822947</v>
      </c>
      <c r="D23" s="76">
        <v>5.7810093225161268</v>
      </c>
    </row>
    <row r="24" spans="1:4">
      <c r="A24" t="s">
        <v>148</v>
      </c>
      <c r="B24" s="26">
        <v>6.3151858135311656</v>
      </c>
      <c r="C24" s="26">
        <v>7.8139553154992853</v>
      </c>
      <c r="D24" s="76">
        <v>6.504644523458893</v>
      </c>
    </row>
    <row r="25" spans="1:4">
      <c r="A25" t="s">
        <v>145</v>
      </c>
      <c r="B25" s="26">
        <v>2.9974748670637652</v>
      </c>
      <c r="C25" s="26">
        <v>7.9767706624061674</v>
      </c>
      <c r="D25" s="42">
        <v>8.8886539553763839</v>
      </c>
    </row>
    <row r="26" spans="1:4">
      <c r="A26" t="s">
        <v>146</v>
      </c>
      <c r="B26" s="26">
        <v>7.3817611561770136</v>
      </c>
      <c r="C26" s="42">
        <v>7.2511471620594534</v>
      </c>
      <c r="D26" s="42">
        <v>7.6754534627573321</v>
      </c>
    </row>
    <row r="27" spans="1:4">
      <c r="A27" s="94" t="s">
        <v>191</v>
      </c>
      <c r="B27" s="26">
        <v>10.509503354848615</v>
      </c>
      <c r="C27" s="72">
        <v>6.9670972690979198</v>
      </c>
      <c r="D27" s="42">
        <v>7.3617969746003808</v>
      </c>
    </row>
    <row r="28" spans="1:4">
      <c r="A28" s="94" t="s">
        <v>148</v>
      </c>
      <c r="B28" s="26">
        <v>15.71</v>
      </c>
      <c r="C28" s="72">
        <v>9.4</v>
      </c>
      <c r="D28" s="76">
        <v>10.27446769</v>
      </c>
    </row>
    <row r="29" spans="1:4">
      <c r="A29" s="94" t="s">
        <v>145</v>
      </c>
      <c r="B29" s="26">
        <v>7.05</v>
      </c>
      <c r="C29" s="72">
        <v>10.5</v>
      </c>
      <c r="D29" s="76">
        <v>9.9151144159999998</v>
      </c>
    </row>
    <row r="30" spans="1:4">
      <c r="A30" s="94" t="s">
        <v>146</v>
      </c>
      <c r="B30" s="26">
        <v>3.4720058146258559</v>
      </c>
      <c r="C30" s="72">
        <v>8.3050314000890069</v>
      </c>
      <c r="D30" s="76">
        <v>9.4794641249029326</v>
      </c>
    </row>
  </sheetData>
  <hyperlinks>
    <hyperlink ref="A1" location="Ցանկ!A1" display="Ցանկ!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zoomScaleNormal="100" workbookViewId="0">
      <pane xSplit="1" ySplit="1" topLeftCell="F2" activePane="bottomRight" state="frozen"/>
      <selection pane="topRight" activeCell="AA62" sqref="AA62"/>
      <selection pane="bottomLeft" activeCell="AA62" sqref="AA62"/>
      <selection pane="bottomRight"/>
    </sheetView>
  </sheetViews>
  <sheetFormatPr defaultColWidth="8.88671875" defaultRowHeight="14.25"/>
  <cols>
    <col min="1" max="1" width="23.109375" style="18" bestFit="1" customWidth="1"/>
    <col min="2" max="16384" width="8.88671875" style="18"/>
  </cols>
  <sheetData>
    <row r="1" spans="1:25">
      <c r="A1" s="297" t="s">
        <v>810</v>
      </c>
      <c r="B1" s="18" t="s">
        <v>173</v>
      </c>
      <c r="C1" s="18" t="s">
        <v>148</v>
      </c>
      <c r="D1" s="18" t="s">
        <v>145</v>
      </c>
      <c r="E1" s="18" t="s">
        <v>146</v>
      </c>
      <c r="F1" s="18" t="s">
        <v>174</v>
      </c>
      <c r="G1" s="18" t="s">
        <v>148</v>
      </c>
      <c r="H1" s="18" t="s">
        <v>145</v>
      </c>
      <c r="I1" s="18" t="s">
        <v>146</v>
      </c>
      <c r="J1" s="65" t="s">
        <v>175</v>
      </c>
      <c r="K1" s="65" t="s">
        <v>148</v>
      </c>
      <c r="L1" s="65" t="s">
        <v>145</v>
      </c>
      <c r="M1" s="65" t="s">
        <v>146</v>
      </c>
      <c r="N1" s="99" t="s">
        <v>176</v>
      </c>
      <c r="O1" s="99" t="s">
        <v>148</v>
      </c>
      <c r="P1" s="99" t="s">
        <v>145</v>
      </c>
      <c r="Q1" s="99" t="s">
        <v>146</v>
      </c>
      <c r="R1" s="63" t="s">
        <v>177</v>
      </c>
      <c r="S1" s="63" t="s">
        <v>148</v>
      </c>
      <c r="T1" s="63" t="s">
        <v>145</v>
      </c>
      <c r="U1" s="1" t="s">
        <v>146</v>
      </c>
      <c r="V1" s="1" t="s">
        <v>178</v>
      </c>
      <c r="W1" s="1" t="s">
        <v>148</v>
      </c>
      <c r="X1" s="1" t="s">
        <v>145</v>
      </c>
      <c r="Y1" s="1" t="s">
        <v>146</v>
      </c>
    </row>
    <row r="2" spans="1:25">
      <c r="A2" s="18" t="s">
        <v>283</v>
      </c>
      <c r="B2" s="42">
        <v>5.5587642778320685</v>
      </c>
      <c r="C2" s="42">
        <v>2.3674496663436742</v>
      </c>
      <c r="D2" s="42">
        <v>4.6750390240283082</v>
      </c>
      <c r="E2" s="42">
        <v>6.1688884200858212</v>
      </c>
      <c r="F2" s="42">
        <v>9.4362590870751006</v>
      </c>
      <c r="G2" s="42">
        <v>5.2968209895528702</v>
      </c>
      <c r="H2" s="42">
        <v>-1.71428319894531</v>
      </c>
      <c r="I2" s="42">
        <v>-2.3932702253878517</v>
      </c>
      <c r="J2" s="127">
        <v>-4.9000000000000004</v>
      </c>
      <c r="K2" s="127">
        <v>-2.8</v>
      </c>
      <c r="L2" s="127">
        <v>1.6</v>
      </c>
      <c r="M2" s="127">
        <v>2.5</v>
      </c>
      <c r="N2" s="63">
        <v>-0.1</v>
      </c>
      <c r="O2" s="63">
        <v>-4.2</v>
      </c>
      <c r="P2" s="63">
        <v>-1.1000000000000001</v>
      </c>
      <c r="Q2" s="63">
        <v>-0.9</v>
      </c>
      <c r="R2" s="75">
        <v>4.8571504515012123</v>
      </c>
      <c r="S2" s="75">
        <v>9.7221322115220659</v>
      </c>
      <c r="T2" s="75">
        <v>7.1111720512442531</v>
      </c>
      <c r="U2" s="42">
        <v>5.3608764049344728</v>
      </c>
      <c r="V2" s="42">
        <v>1.8503096192542046</v>
      </c>
      <c r="W2" s="42">
        <v>5.8734973928622765</v>
      </c>
      <c r="X2" s="42">
        <v>2.5902267072110021</v>
      </c>
      <c r="Y2" s="42">
        <v>2.9844112416256792</v>
      </c>
    </row>
    <row r="3" spans="1:25">
      <c r="A3" s="18" t="s">
        <v>284</v>
      </c>
      <c r="B3" s="42">
        <v>2.8947820381905984</v>
      </c>
      <c r="C3" s="42">
        <v>1.5008760799882594</v>
      </c>
      <c r="D3" s="42">
        <v>3.9397759820917457</v>
      </c>
      <c r="E3" s="42">
        <v>6.187279358044691</v>
      </c>
      <c r="F3" s="42">
        <v>10.676015633855272</v>
      </c>
      <c r="G3" s="42">
        <v>4.0432649368704432</v>
      </c>
      <c r="H3" s="42">
        <v>-3.9600166772211054</v>
      </c>
      <c r="I3" s="42">
        <v>-3.7197846237419725</v>
      </c>
      <c r="J3" s="127">
        <v>-5.9</v>
      </c>
      <c r="K3" s="127">
        <v>-3.2</v>
      </c>
      <c r="L3" s="127">
        <v>2.7</v>
      </c>
      <c r="M3" s="127">
        <v>3.2</v>
      </c>
      <c r="N3" s="63">
        <v>0.6</v>
      </c>
      <c r="O3" s="63">
        <v>-2.7</v>
      </c>
      <c r="P3" s="63">
        <v>-1.4</v>
      </c>
      <c r="Q3" s="63">
        <v>-1.5</v>
      </c>
      <c r="R3" s="75">
        <v>3.1507991182551933</v>
      </c>
      <c r="S3" s="75">
        <v>6.4982637296273822</v>
      </c>
      <c r="T3" s="75">
        <v>4.9549880102130857</v>
      </c>
      <c r="U3" s="42">
        <v>2.6943797068859254</v>
      </c>
      <c r="V3" s="42">
        <v>-1.4873327536787571</v>
      </c>
      <c r="W3" s="42">
        <v>3.3991259364316306</v>
      </c>
      <c r="X3" s="42">
        <v>1.2079797297780601</v>
      </c>
      <c r="Y3" s="42">
        <v>2.8904930928929957</v>
      </c>
    </row>
    <row r="4" spans="1:25">
      <c r="A4" s="18" t="s">
        <v>285</v>
      </c>
      <c r="B4" s="42">
        <v>7.1028480655802184</v>
      </c>
      <c r="C4" s="42">
        <v>2.8253891781904628</v>
      </c>
      <c r="D4" s="42">
        <v>5.0501889287134958</v>
      </c>
      <c r="E4" s="42">
        <v>6.1233503086363044</v>
      </c>
      <c r="F4" s="42">
        <v>8.6981757339557078</v>
      </c>
      <c r="G4" s="42">
        <v>6.0358051245117395</v>
      </c>
      <c r="H4" s="42">
        <v>-0.36767843088098573</v>
      </c>
      <c r="I4" s="42">
        <v>-1.6728668056727258</v>
      </c>
      <c r="J4" s="127">
        <v>-4.3</v>
      </c>
      <c r="K4" s="127">
        <v>-2.6</v>
      </c>
      <c r="L4" s="127">
        <v>0.9</v>
      </c>
      <c r="M4" s="127">
        <v>2.1</v>
      </c>
      <c r="N4" s="63">
        <v>-0.6</v>
      </c>
      <c r="O4" s="63">
        <v>-5</v>
      </c>
      <c r="P4" s="63">
        <v>-1</v>
      </c>
      <c r="Q4" s="63">
        <v>-0.5</v>
      </c>
      <c r="R4" s="75">
        <v>5.8648022294440096</v>
      </c>
      <c r="S4" s="75">
        <v>11.67051084419694</v>
      </c>
      <c r="T4" s="75">
        <v>8.4073663423342992</v>
      </c>
      <c r="U4" s="42">
        <v>6.969816934799681</v>
      </c>
      <c r="V4" s="42">
        <v>3.7450665110645929</v>
      </c>
      <c r="W4" s="42">
        <v>7.2211895630119614</v>
      </c>
      <c r="X4" s="42">
        <v>3.3395972086099164</v>
      </c>
      <c r="Y4" s="42">
        <v>3.0042132007573912</v>
      </c>
    </row>
    <row r="5" spans="1:25">
      <c r="A5" s="18" t="s">
        <v>286</v>
      </c>
      <c r="B5" s="42">
        <v>2.8947820381905984</v>
      </c>
      <c r="C5" s="42">
        <v>1.5008760799882594</v>
      </c>
      <c r="D5" s="42">
        <v>3.9397759820917457</v>
      </c>
      <c r="E5" s="42">
        <v>6.187279358044691</v>
      </c>
      <c r="F5" s="42">
        <v>10.676015633855272</v>
      </c>
      <c r="G5" s="42">
        <v>4.0432649368704432</v>
      </c>
      <c r="H5" s="42">
        <v>-3.9600166772211054</v>
      </c>
      <c r="I5" s="42">
        <v>-3.7197846237419725</v>
      </c>
      <c r="J5" s="127">
        <v>-5.9</v>
      </c>
      <c r="K5" s="127">
        <v>-3.2</v>
      </c>
      <c r="L5" s="127">
        <v>2.7</v>
      </c>
      <c r="M5" s="127">
        <v>3.2</v>
      </c>
      <c r="N5" s="63">
        <v>0.6</v>
      </c>
      <c r="O5" s="63">
        <v>-2.7</v>
      </c>
      <c r="P5" s="63">
        <v>-1.4</v>
      </c>
      <c r="Q5" s="63">
        <v>-1.5</v>
      </c>
      <c r="R5" s="75">
        <v>3.1507991182551933</v>
      </c>
      <c r="S5" s="75">
        <v>6.4982637296273822</v>
      </c>
      <c r="T5" s="75">
        <v>4.9549880102130857</v>
      </c>
      <c r="U5" s="42">
        <v>2.6943797068859254</v>
      </c>
      <c r="V5" s="42">
        <v>-1.4873327536787571</v>
      </c>
      <c r="W5" s="42">
        <v>3.3991259364316306</v>
      </c>
      <c r="X5" s="42">
        <v>1.2079797297780601</v>
      </c>
      <c r="Y5" s="42">
        <v>2.8904930928929957</v>
      </c>
    </row>
    <row r="6" spans="1:25">
      <c r="A6" s="18" t="s">
        <v>287</v>
      </c>
      <c r="B6" s="42">
        <v>10.355729078254242</v>
      </c>
      <c r="C6" s="42">
        <v>3.8337860301210327</v>
      </c>
      <c r="D6" s="42">
        <v>6.4553420409603461</v>
      </c>
      <c r="E6" s="42">
        <v>7.335183187885093</v>
      </c>
      <c r="F6" s="42">
        <v>9.7045402355432202</v>
      </c>
      <c r="G6" s="42">
        <v>8.2608589855065873</v>
      </c>
      <c r="H6" s="42">
        <v>1.1959771117019216</v>
      </c>
      <c r="I6" s="42">
        <v>-1.0206785187959611</v>
      </c>
      <c r="J6" s="127">
        <v>-4.5</v>
      </c>
      <c r="K6" s="127">
        <v>-2.9</v>
      </c>
      <c r="L6" s="127">
        <v>0.2</v>
      </c>
      <c r="M6" s="127">
        <v>2</v>
      </c>
      <c r="N6" s="63">
        <v>-1.2</v>
      </c>
      <c r="O6" s="63">
        <v>-7.2</v>
      </c>
      <c r="P6" s="63">
        <v>-1.2</v>
      </c>
      <c r="Q6" s="63">
        <v>-0.3</v>
      </c>
      <c r="R6" s="75">
        <v>8.2888493192920549</v>
      </c>
      <c r="S6" s="75">
        <v>16.760063920288417</v>
      </c>
      <c r="T6" s="75">
        <v>11.900628115841954</v>
      </c>
      <c r="U6" s="42">
        <v>10.520893399585532</v>
      </c>
      <c r="V6" s="42">
        <v>7.0223790579119196</v>
      </c>
      <c r="W6" s="42">
        <v>10.544745263229572</v>
      </c>
      <c r="X6" s="42">
        <v>4.9536172175089916</v>
      </c>
      <c r="Y6" s="42">
        <v>3.605204540041413</v>
      </c>
    </row>
    <row r="9" spans="1:25">
      <c r="V9" s="20"/>
      <c r="W9" s="20"/>
      <c r="X9" s="20"/>
      <c r="Y9" s="20"/>
    </row>
    <row r="10" spans="1:25">
      <c r="V10" s="20"/>
      <c r="W10" s="20"/>
      <c r="X10" s="20"/>
      <c r="Y10" s="20"/>
    </row>
    <row r="11" spans="1:25">
      <c r="V11" s="20"/>
      <c r="W11" s="20"/>
      <c r="X11" s="20"/>
      <c r="Y11" s="20"/>
    </row>
    <row r="12" spans="1:25">
      <c r="V12" s="20"/>
      <c r="W12" s="20"/>
      <c r="X12" s="20"/>
      <c r="Y12" s="20"/>
    </row>
    <row r="13" spans="1:25">
      <c r="V13" s="20"/>
      <c r="W13" s="20"/>
      <c r="X13" s="20"/>
      <c r="Y13" s="20"/>
    </row>
    <row r="32" spans="5:5">
      <c r="E32" s="1"/>
    </row>
  </sheetData>
  <hyperlinks>
    <hyperlink ref="A1" location="Ցանկ!A1" display="Ցանկ!A1"/>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zoomScale="104" zoomScaleNormal="100" workbookViewId="0"/>
  </sheetViews>
  <sheetFormatPr defaultColWidth="8.88671875" defaultRowHeight="14.25"/>
  <cols>
    <col min="1" max="1" width="8.88671875" style="18"/>
    <col min="2" max="2" width="8.109375" style="18" customWidth="1"/>
    <col min="3" max="16384" width="8.88671875" style="18"/>
  </cols>
  <sheetData>
    <row r="1" spans="1:18">
      <c r="A1" s="297" t="s">
        <v>810</v>
      </c>
      <c r="B1" s="18" t="s">
        <v>288</v>
      </c>
      <c r="C1" s="18" t="s">
        <v>289</v>
      </c>
      <c r="D1" s="18" t="s">
        <v>290</v>
      </c>
      <c r="E1" s="18" t="s">
        <v>291</v>
      </c>
    </row>
    <row r="2" spans="1:18">
      <c r="A2" s="18" t="s">
        <v>173</v>
      </c>
      <c r="B2" s="21">
        <v>9.684258163781706E-2</v>
      </c>
      <c r="C2" s="21">
        <v>-4.1912472114929357E-2</v>
      </c>
      <c r="D2" s="21">
        <v>8.0929290280523924E-2</v>
      </c>
      <c r="E2" s="21">
        <v>8.0929290280523924E-2</v>
      </c>
      <c r="F2" s="21"/>
      <c r="J2" s="1"/>
      <c r="L2" s="1"/>
      <c r="M2" s="1"/>
      <c r="O2" s="1"/>
    </row>
    <row r="3" spans="1:18">
      <c r="A3" s="18" t="s">
        <v>148</v>
      </c>
      <c r="B3" s="21">
        <v>0.12630491171678784</v>
      </c>
      <c r="C3" s="21">
        <v>0.14882957355312953</v>
      </c>
      <c r="D3" s="21">
        <v>0.12931235135384336</v>
      </c>
      <c r="E3" s="21">
        <v>0.12931235135384336</v>
      </c>
      <c r="F3" s="21"/>
      <c r="J3" s="1"/>
      <c r="L3" s="21"/>
      <c r="M3" s="21"/>
      <c r="O3" s="1"/>
    </row>
    <row r="4" spans="1:18">
      <c r="A4" s="18" t="s">
        <v>145</v>
      </c>
      <c r="B4" s="21">
        <v>9.6260334133689576E-2</v>
      </c>
      <c r="C4" s="21">
        <v>6.4973533581466111E-2</v>
      </c>
      <c r="D4" s="21">
        <v>9.1444138691318524E-2</v>
      </c>
      <c r="E4" s="21">
        <v>9.1444138691318524E-2</v>
      </c>
      <c r="F4" s="21"/>
      <c r="M4" s="21"/>
      <c r="N4" s="21"/>
      <c r="O4" s="21"/>
    </row>
    <row r="5" spans="1:18">
      <c r="A5" s="18" t="s">
        <v>146</v>
      </c>
      <c r="B5" s="21">
        <v>0.2228289228277518</v>
      </c>
      <c r="C5" s="21">
        <v>-1.2721252581995088E-2</v>
      </c>
      <c r="D5" s="21">
        <v>0.17722984127534658</v>
      </c>
      <c r="E5" s="21">
        <v>0.17722984127534658</v>
      </c>
      <c r="F5" s="21"/>
      <c r="J5" s="1"/>
      <c r="K5" s="1"/>
      <c r="L5" s="1"/>
      <c r="M5" s="21"/>
      <c r="N5" s="21"/>
      <c r="O5" s="21"/>
    </row>
    <row r="6" spans="1:18">
      <c r="A6" s="18" t="s">
        <v>174</v>
      </c>
      <c r="B6" s="21">
        <v>5.8433926994705558E-2</v>
      </c>
      <c r="C6" s="21">
        <v>0.25217813246739706</v>
      </c>
      <c r="D6" s="21">
        <v>7.7716760607873331E-2</v>
      </c>
      <c r="E6" s="21">
        <v>7.7716760607873331E-2</v>
      </c>
      <c r="F6" s="21"/>
      <c r="M6" s="21"/>
      <c r="N6" s="21"/>
      <c r="O6" s="21"/>
    </row>
    <row r="7" spans="1:18">
      <c r="A7" s="18" t="s">
        <v>148</v>
      </c>
      <c r="B7" s="21">
        <v>9.1953200941774893E-2</v>
      </c>
      <c r="C7" s="21">
        <v>0.14210536625954262</v>
      </c>
      <c r="D7" s="21">
        <v>9.868634198127299E-2</v>
      </c>
      <c r="E7" s="21">
        <v>9.868634198127299E-2</v>
      </c>
      <c r="F7" s="21"/>
      <c r="J7" s="21"/>
      <c r="K7" s="21"/>
      <c r="L7" s="1"/>
      <c r="M7" s="21"/>
      <c r="N7" s="21"/>
      <c r="O7" s="21"/>
      <c r="P7" s="21"/>
      <c r="Q7" s="21"/>
      <c r="R7" s="21"/>
    </row>
    <row r="8" spans="1:18">
      <c r="A8" s="18" t="s">
        <v>145</v>
      </c>
      <c r="B8" s="21">
        <v>3.4913602719927467E-2</v>
      </c>
      <c r="C8" s="21">
        <v>0.13675962646719825</v>
      </c>
      <c r="D8" s="21">
        <v>5.0245560208075642E-2</v>
      </c>
      <c r="E8" s="21">
        <v>5.0245560208075642E-2</v>
      </c>
      <c r="F8" s="21"/>
      <c r="J8" s="21"/>
      <c r="K8" s="21"/>
      <c r="N8" s="21"/>
      <c r="O8" s="21"/>
      <c r="P8" s="21"/>
      <c r="Q8" s="21"/>
      <c r="R8" s="21"/>
    </row>
    <row r="9" spans="1:18">
      <c r="A9" s="18" t="s">
        <v>146</v>
      </c>
      <c r="B9" s="21">
        <v>2.2953909331175453E-2</v>
      </c>
      <c r="C9" s="21">
        <v>0.25552693730829246</v>
      </c>
      <c r="D9" s="21">
        <v>6.2069684093722925E-2</v>
      </c>
      <c r="E9" s="21">
        <v>6.2069684093722925E-2</v>
      </c>
      <c r="F9" s="21"/>
      <c r="L9" s="1"/>
      <c r="M9" s="1"/>
      <c r="N9" s="21"/>
      <c r="O9" s="21"/>
      <c r="P9" s="21"/>
      <c r="Q9" s="21"/>
      <c r="R9" s="21"/>
    </row>
    <row r="10" spans="1:18">
      <c r="A10" s="18" t="s">
        <v>175</v>
      </c>
      <c r="B10" s="21">
        <v>0.15096494958128034</v>
      </c>
      <c r="C10" s="21">
        <v>0.20884402044324887</v>
      </c>
      <c r="D10" s="21">
        <v>0.15762569677841934</v>
      </c>
      <c r="E10" s="21">
        <v>0.15762569677841934</v>
      </c>
      <c r="F10" s="21"/>
      <c r="J10" s="1"/>
      <c r="K10" s="1"/>
      <c r="O10" s="21"/>
      <c r="P10" s="21"/>
      <c r="Q10" s="21"/>
      <c r="R10" s="21"/>
    </row>
    <row r="11" spans="1:18">
      <c r="A11" s="18" t="s">
        <v>148</v>
      </c>
      <c r="B11" s="21">
        <v>0.10935219082303832</v>
      </c>
      <c r="C11" s="21">
        <v>2.4502073790766445E-2</v>
      </c>
      <c r="D11" s="21">
        <v>9.777515698349476E-2</v>
      </c>
      <c r="E11" s="21">
        <v>9.777515698349476E-2</v>
      </c>
      <c r="F11" s="21"/>
      <c r="O11" s="21"/>
      <c r="P11" s="21"/>
      <c r="Q11" s="21"/>
      <c r="R11" s="21"/>
    </row>
    <row r="12" spans="1:18">
      <c r="A12" s="18" t="s">
        <v>145</v>
      </c>
      <c r="B12" s="21">
        <v>8.7341613120443362E-2</v>
      </c>
      <c r="C12" s="21">
        <v>-5.1395688764258408E-2</v>
      </c>
      <c r="D12" s="21">
        <v>6.5722957380561289E-2</v>
      </c>
      <c r="E12" s="21">
        <v>6.5722957380561289E-2</v>
      </c>
      <c r="F12" s="21"/>
      <c r="O12" s="21"/>
      <c r="P12" s="21"/>
      <c r="Q12" s="21"/>
      <c r="R12" s="21"/>
    </row>
    <row r="13" spans="1:18">
      <c r="A13" s="18" t="s">
        <v>146</v>
      </c>
      <c r="B13" s="21">
        <v>0.12415267493704647</v>
      </c>
      <c r="C13" s="21">
        <v>-5.4877100260018213E-2</v>
      </c>
      <c r="D13" s="21">
        <v>9.1584624553947863E-2</v>
      </c>
      <c r="E13" s="21">
        <v>9.1584624553947863E-2</v>
      </c>
      <c r="O13" s="21"/>
      <c r="P13" s="21"/>
      <c r="Q13" s="21"/>
      <c r="R13" s="21"/>
    </row>
    <row r="14" spans="1:18">
      <c r="A14" s="18" t="s">
        <v>176</v>
      </c>
      <c r="B14" s="21">
        <v>1.334081286332804E-2</v>
      </c>
      <c r="C14" s="21">
        <v>-9.0503059311499504E-2</v>
      </c>
      <c r="D14" s="21">
        <v>-7.9604304522085563E-3</v>
      </c>
      <c r="E14" s="21">
        <v>-7.9604304522085563E-3</v>
      </c>
      <c r="O14" s="21"/>
      <c r="P14" s="21"/>
      <c r="Q14" s="21"/>
      <c r="R14" s="21"/>
    </row>
    <row r="15" spans="1:18">
      <c r="A15" s="18" t="s">
        <v>148</v>
      </c>
      <c r="B15" s="21">
        <v>-0.19472710077766578</v>
      </c>
      <c r="C15" s="21">
        <v>-0.3129655333160255</v>
      </c>
      <c r="D15" s="21">
        <v>-0.19529503115250918</v>
      </c>
      <c r="E15" s="21">
        <v>-0.19529503115250918</v>
      </c>
      <c r="O15" s="21"/>
      <c r="P15" s="21"/>
      <c r="Q15" s="21"/>
      <c r="R15" s="21"/>
    </row>
    <row r="16" spans="1:18">
      <c r="A16" s="18" t="s">
        <v>145</v>
      </c>
      <c r="B16" s="21">
        <v>-0.10034411453305893</v>
      </c>
      <c r="C16" s="21">
        <v>-4.2454822370919347E-2</v>
      </c>
      <c r="D16" s="21">
        <v>-9.2582902773097248E-2</v>
      </c>
      <c r="E16" s="21">
        <v>-9.2582902773097248E-2</v>
      </c>
      <c r="M16" s="21"/>
      <c r="N16" s="21"/>
      <c r="O16" s="21"/>
      <c r="P16" s="21"/>
      <c r="Q16" s="21"/>
      <c r="R16" s="21"/>
    </row>
    <row r="17" spans="1:16">
      <c r="A17" s="18" t="s">
        <v>146</v>
      </c>
      <c r="B17" s="21">
        <v>-0.23370675909767485</v>
      </c>
      <c r="C17" s="21">
        <v>8.0733791686905934E-2</v>
      </c>
      <c r="D17" s="21">
        <v>-0.18472721624846145</v>
      </c>
      <c r="E17" s="21">
        <v>-0.18472721624846145</v>
      </c>
    </row>
    <row r="18" spans="1:16">
      <c r="A18" s="18" t="s">
        <v>177</v>
      </c>
      <c r="B18" s="21">
        <v>-1.7918718200674276E-2</v>
      </c>
      <c r="C18" s="21">
        <v>-0.30160809484224999</v>
      </c>
      <c r="D18" s="21">
        <v>-4.7412754732958966E-2</v>
      </c>
      <c r="E18" s="21">
        <v>-4.7412754732958966E-2</v>
      </c>
    </row>
    <row r="19" spans="1:16">
      <c r="A19" s="18" t="s">
        <v>148</v>
      </c>
      <c r="B19" s="21">
        <v>9.2698797903936161E-2</v>
      </c>
      <c r="C19" s="21">
        <v>0.11222307643769597</v>
      </c>
      <c r="D19" s="21">
        <v>9.4896358486524959E-2</v>
      </c>
      <c r="E19" s="21">
        <v>9.4896358486524959E-2</v>
      </c>
    </row>
    <row r="20" spans="1:16">
      <c r="A20" s="18" t="s">
        <v>145</v>
      </c>
      <c r="B20" s="21">
        <v>-4.7460420974954474E-2</v>
      </c>
      <c r="C20" s="21">
        <v>8.1673021934388579E-2</v>
      </c>
      <c r="D20" s="21">
        <v>-2.7050973587809782E-2</v>
      </c>
      <c r="E20" s="21">
        <v>-2.7050973587809782E-2</v>
      </c>
      <c r="F20" s="50"/>
      <c r="G20" s="50"/>
    </row>
    <row r="21" spans="1:16">
      <c r="A21" s="99" t="s">
        <v>146</v>
      </c>
      <c r="B21" s="184">
        <v>0.12</v>
      </c>
      <c r="C21" s="184">
        <v>0.27300000000000002</v>
      </c>
      <c r="D21" s="184">
        <v>0.155</v>
      </c>
      <c r="E21" s="184">
        <v>0.155</v>
      </c>
      <c r="F21" s="50"/>
      <c r="G21" s="50"/>
    </row>
    <row r="22" spans="1:16">
      <c r="A22" s="99" t="s">
        <v>178</v>
      </c>
      <c r="B22" s="184">
        <v>8.3199999999999996E-2</v>
      </c>
      <c r="C22" s="184">
        <v>0.69799999999999995</v>
      </c>
      <c r="D22" s="184">
        <v>0.13539999999999999</v>
      </c>
      <c r="E22" s="184">
        <v>0.13539999999999999</v>
      </c>
    </row>
    <row r="23" spans="1:16">
      <c r="A23" s="99" t="s">
        <v>148</v>
      </c>
      <c r="B23" s="184">
        <v>7.4499999999999997E-2</v>
      </c>
      <c r="C23" s="184">
        <v>1.0999999999999999E-2</v>
      </c>
      <c r="D23" s="184">
        <v>6.7000000000000004E-2</v>
      </c>
      <c r="E23" s="184">
        <v>6.7000000000000004E-2</v>
      </c>
      <c r="F23" s="50"/>
      <c r="G23" s="50"/>
    </row>
    <row r="24" spans="1:16">
      <c r="A24" s="18" t="s">
        <v>145</v>
      </c>
      <c r="B24" s="184">
        <v>9.7199999999999995E-2</v>
      </c>
      <c r="C24" s="184">
        <v>-8.6199999999999999E-2</v>
      </c>
      <c r="D24" s="184">
        <v>6.4399999999999999E-2</v>
      </c>
      <c r="E24" s="184">
        <v>6.4399999999999999E-2</v>
      </c>
      <c r="F24" s="42"/>
      <c r="G24" s="42"/>
      <c r="H24" s="42"/>
      <c r="I24" s="42"/>
      <c r="J24" s="42"/>
      <c r="K24" s="42"/>
      <c r="L24" s="42"/>
      <c r="M24" s="42"/>
      <c r="N24" s="42"/>
      <c r="O24" s="51"/>
      <c r="P24" s="51"/>
    </row>
    <row r="25" spans="1:16">
      <c r="A25" s="99" t="s">
        <v>146</v>
      </c>
      <c r="B25" s="184">
        <v>6.5000000000000002E-2</v>
      </c>
      <c r="C25" s="184">
        <v>-1.7999999999999999E-2</v>
      </c>
      <c r="D25" s="184">
        <v>0.108</v>
      </c>
      <c r="E25" s="184">
        <v>4.4400000000000002E-2</v>
      </c>
      <c r="F25" s="42"/>
      <c r="G25" s="42"/>
      <c r="H25" s="20"/>
      <c r="I25" s="20"/>
      <c r="J25" s="20"/>
      <c r="K25" s="20"/>
      <c r="L25" s="20"/>
      <c r="M25" s="20"/>
      <c r="N25" s="20"/>
    </row>
    <row r="26" spans="1:16">
      <c r="B26" s="42"/>
      <c r="C26" s="42"/>
      <c r="D26" s="42"/>
      <c r="E26" s="50"/>
      <c r="F26" s="42"/>
      <c r="G26" s="42"/>
      <c r="H26" s="20"/>
      <c r="I26" s="20"/>
      <c r="J26" s="20"/>
      <c r="K26" s="20"/>
      <c r="L26" s="20"/>
      <c r="M26" s="20"/>
      <c r="N26" s="20"/>
    </row>
    <row r="27" spans="1:16">
      <c r="B27" s="51"/>
      <c r="C27" s="51"/>
      <c r="D27" s="51"/>
      <c r="E27" s="50"/>
      <c r="F27" s="50"/>
      <c r="G27" s="50"/>
    </row>
    <row r="28" spans="1:16">
      <c r="B28" s="50"/>
      <c r="C28" s="42"/>
      <c r="D28" s="42"/>
      <c r="E28" s="42"/>
      <c r="F28" s="50"/>
      <c r="G28" s="50"/>
      <c r="H28" s="50"/>
      <c r="I28" s="50"/>
      <c r="J28" s="50"/>
      <c r="K28" s="50"/>
      <c r="L28" s="50"/>
      <c r="M28" s="50"/>
      <c r="N28" s="50"/>
    </row>
    <row r="29" spans="1:16">
      <c r="B29" s="50"/>
      <c r="C29" s="42"/>
      <c r="D29" s="42"/>
      <c r="E29" s="42"/>
      <c r="F29" s="50"/>
      <c r="G29" s="50"/>
      <c r="H29" s="50"/>
      <c r="I29" s="50"/>
      <c r="J29" s="50"/>
      <c r="K29" s="50"/>
      <c r="L29" s="50"/>
      <c r="M29" s="50"/>
      <c r="N29" s="50"/>
    </row>
    <row r="30" spans="1:16">
      <c r="B30" s="50"/>
      <c r="C30" s="42"/>
      <c r="D30" s="42"/>
      <c r="E30" s="42"/>
      <c r="F30" s="50"/>
      <c r="G30" s="50"/>
      <c r="H30" s="50"/>
      <c r="I30" s="50"/>
      <c r="J30" s="50"/>
      <c r="K30" s="50"/>
      <c r="L30" s="50"/>
      <c r="M30" s="50"/>
      <c r="N30" s="50"/>
    </row>
    <row r="31" spans="1:16">
      <c r="B31" s="51"/>
      <c r="C31" s="42"/>
      <c r="D31" s="42"/>
      <c r="E31" s="42"/>
      <c r="F31" s="50"/>
      <c r="G31" s="50"/>
      <c r="H31" s="50"/>
      <c r="I31" s="50"/>
    </row>
    <row r="32" spans="1:16">
      <c r="B32" s="51"/>
      <c r="C32" s="42"/>
      <c r="D32" s="42"/>
      <c r="E32" s="42"/>
      <c r="F32" s="50"/>
      <c r="G32" s="50"/>
      <c r="H32" s="50"/>
      <c r="I32" s="50"/>
    </row>
    <row r="33" spans="3:9">
      <c r="C33" s="42"/>
      <c r="D33" s="42"/>
      <c r="E33" s="42"/>
      <c r="G33" s="50"/>
      <c r="H33" s="50"/>
      <c r="I33" s="50"/>
    </row>
    <row r="34" spans="3:9">
      <c r="C34" s="42"/>
      <c r="D34" s="20"/>
      <c r="E34" s="20"/>
      <c r="G34" s="50"/>
      <c r="H34" s="50"/>
      <c r="I34" s="50"/>
    </row>
  </sheetData>
  <hyperlinks>
    <hyperlink ref="A1" location="Ցանկ!A1" display="Ցանկ!A1"/>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
  <sheetViews>
    <sheetView workbookViewId="0">
      <pane xSplit="1" ySplit="1" topLeftCell="B2" activePane="bottomRight" state="frozen"/>
      <selection pane="topRight" activeCell="B1" sqref="B1"/>
      <selection pane="bottomLeft" activeCell="A2" sqref="A2"/>
      <selection pane="bottomRight"/>
    </sheetView>
  </sheetViews>
  <sheetFormatPr defaultColWidth="8.88671875" defaultRowHeight="16.5"/>
  <sheetData>
    <row r="1" spans="1:25">
      <c r="A1" s="297" t="s">
        <v>810</v>
      </c>
      <c r="B1" s="18" t="s">
        <v>173</v>
      </c>
      <c r="C1" s="18" t="s">
        <v>148</v>
      </c>
      <c r="D1" s="18" t="s">
        <v>145</v>
      </c>
      <c r="E1" s="18" t="s">
        <v>146</v>
      </c>
      <c r="F1" s="18" t="s">
        <v>174</v>
      </c>
      <c r="G1" s="18" t="s">
        <v>148</v>
      </c>
      <c r="H1" s="18" t="s">
        <v>145</v>
      </c>
      <c r="I1" s="18" t="s">
        <v>146</v>
      </c>
      <c r="J1" s="18" t="s">
        <v>175</v>
      </c>
      <c r="K1" s="18" t="s">
        <v>148</v>
      </c>
      <c r="L1" s="18" t="s">
        <v>145</v>
      </c>
      <c r="M1" s="18" t="s">
        <v>146</v>
      </c>
      <c r="N1" s="18" t="s">
        <v>176</v>
      </c>
      <c r="O1" s="18" t="s">
        <v>148</v>
      </c>
      <c r="P1" s="18" t="s">
        <v>145</v>
      </c>
      <c r="Q1" s="18" t="s">
        <v>146</v>
      </c>
      <c r="R1" s="18" t="s">
        <v>177</v>
      </c>
      <c r="S1" s="18" t="s">
        <v>148</v>
      </c>
      <c r="T1" s="18" t="s">
        <v>145</v>
      </c>
      <c r="U1" s="99" t="s">
        <v>146</v>
      </c>
      <c r="V1" s="99" t="s">
        <v>178</v>
      </c>
      <c r="W1" s="99" t="s">
        <v>148</v>
      </c>
      <c r="X1" s="18" t="s">
        <v>145</v>
      </c>
      <c r="Y1" s="99" t="s">
        <v>146</v>
      </c>
    </row>
    <row r="2" spans="1:25">
      <c r="A2" s="39" t="s">
        <v>292</v>
      </c>
      <c r="B2" s="75">
        <v>-17.8</v>
      </c>
      <c r="C2" s="75">
        <v>-17.7</v>
      </c>
      <c r="D2" s="75">
        <v>-50.9</v>
      </c>
      <c r="E2" s="75">
        <v>-67.3</v>
      </c>
      <c r="F2" s="75">
        <v>-90.5</v>
      </c>
      <c r="G2" s="75">
        <v>-96.5</v>
      </c>
      <c r="H2" s="75">
        <v>-71.900000000000006</v>
      </c>
      <c r="I2" s="75">
        <v>-2.8</v>
      </c>
      <c r="J2" s="75">
        <v>-12.349051844305862</v>
      </c>
      <c r="K2" s="75">
        <v>20.42405882778236</v>
      </c>
      <c r="L2" s="75">
        <v>32.045164064896113</v>
      </c>
      <c r="M2" s="75">
        <v>-21.667846689561344</v>
      </c>
      <c r="N2" s="63">
        <v>19.81885388202501</v>
      </c>
      <c r="O2" s="63">
        <v>35.328025883200596</v>
      </c>
      <c r="P2" s="63">
        <v>-58.79237361471408</v>
      </c>
      <c r="Q2" s="129">
        <v>47.760318404586386</v>
      </c>
      <c r="R2" s="146">
        <v>13.923537348489702</v>
      </c>
      <c r="S2" s="146">
        <v>-16.880539606333173</v>
      </c>
      <c r="T2" s="146">
        <v>31.935423286036951</v>
      </c>
      <c r="U2" s="26">
        <v>-33.26838494834189</v>
      </c>
      <c r="V2" s="26">
        <v>-28.680507654772839</v>
      </c>
      <c r="W2" s="26">
        <v>43.645971598720514</v>
      </c>
      <c r="X2" s="26">
        <v>137.13355131128208</v>
      </c>
      <c r="Y2" s="26">
        <v>51.869290593398347</v>
      </c>
    </row>
    <row r="3" spans="1:25">
      <c r="A3" s="39" t="s">
        <v>293</v>
      </c>
      <c r="B3" s="75">
        <v>20.399999999999999</v>
      </c>
      <c r="C3" s="75">
        <v>16.7</v>
      </c>
      <c r="D3" s="75">
        <v>21.5</v>
      </c>
      <c r="E3" s="75">
        <v>18.399999999999999</v>
      </c>
      <c r="F3" s="75">
        <v>17.100000000000001</v>
      </c>
      <c r="G3" s="75">
        <v>2.5</v>
      </c>
      <c r="H3" s="75">
        <v>-0.7</v>
      </c>
      <c r="I3" s="75">
        <v>4.4000000000000004</v>
      </c>
      <c r="J3" s="75">
        <v>-3.8623144638741564</v>
      </c>
      <c r="K3" s="75">
        <v>15.215148856580285</v>
      </c>
      <c r="L3" s="75">
        <v>22.185396975049514</v>
      </c>
      <c r="M3" s="75">
        <v>26.547297265269208</v>
      </c>
      <c r="N3" s="63">
        <v>-2.1</v>
      </c>
      <c r="O3" s="63">
        <v>-33.1</v>
      </c>
      <c r="P3" s="63">
        <v>-44.9</v>
      </c>
      <c r="Q3" s="129">
        <v>-41.6</v>
      </c>
      <c r="R3" s="146">
        <v>-20.042435742379425</v>
      </c>
      <c r="S3" s="146">
        <v>30.474934207312231</v>
      </c>
      <c r="T3" s="146">
        <v>30.566087873246545</v>
      </c>
      <c r="U3" s="26">
        <v>29.939299019159961</v>
      </c>
      <c r="V3" s="26">
        <v>25.588066856583254</v>
      </c>
      <c r="W3" s="26">
        <v>38.014218092728129</v>
      </c>
      <c r="X3" s="26">
        <v>72.919937519287686</v>
      </c>
      <c r="Y3" s="26">
        <v>68.760804206348041</v>
      </c>
    </row>
    <row r="4" spans="1:25">
      <c r="A4" s="39" t="s">
        <v>294</v>
      </c>
      <c r="B4" s="75">
        <v>19.7</v>
      </c>
      <c r="C4" s="75">
        <v>16.899999999999999</v>
      </c>
      <c r="D4" s="75">
        <v>24.1</v>
      </c>
      <c r="E4" s="75">
        <v>33.9</v>
      </c>
      <c r="F4" s="75">
        <v>29.3</v>
      </c>
      <c r="G4" s="75">
        <v>20.7</v>
      </c>
      <c r="H4" s="75">
        <v>9.6</v>
      </c>
      <c r="I4" s="75">
        <v>2.5</v>
      </c>
      <c r="J4" s="75">
        <v>4.885936439356442E-2</v>
      </c>
      <c r="K4" s="75">
        <v>4.6014915669328644</v>
      </c>
      <c r="L4" s="75">
        <v>12.782216599571555</v>
      </c>
      <c r="M4" s="75">
        <v>24.054564285510537</v>
      </c>
      <c r="N4" s="63">
        <v>-6.8</v>
      </c>
      <c r="O4" s="63">
        <v>-33.700000000000003</v>
      </c>
      <c r="P4" s="63">
        <v>-32.799999999999997</v>
      </c>
      <c r="Q4" s="129">
        <v>-43</v>
      </c>
      <c r="R4" s="146">
        <v>-18.473844898607311</v>
      </c>
      <c r="S4" s="146">
        <v>27.952226321771164</v>
      </c>
      <c r="T4" s="146">
        <v>13.353953407316908</v>
      </c>
      <c r="U4" s="26">
        <v>30.407736255774523</v>
      </c>
      <c r="V4" s="26">
        <v>26.293974441724629</v>
      </c>
      <c r="W4" s="26">
        <v>24.98798868637104</v>
      </c>
      <c r="X4" s="26">
        <v>45.528825296014304</v>
      </c>
      <c r="Y4" s="26">
        <v>34.990861270758728</v>
      </c>
    </row>
  </sheetData>
  <hyperlinks>
    <hyperlink ref="A1" location="Ցանկ!A1" display="Ցանկ!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
  <sheetViews>
    <sheetView workbookViewId="0"/>
  </sheetViews>
  <sheetFormatPr defaultColWidth="8.88671875" defaultRowHeight="16.5"/>
  <cols>
    <col min="1" max="1" width="20.44140625" style="2" customWidth="1"/>
    <col min="2" max="5" width="0" style="2" hidden="1" customWidth="1"/>
    <col min="6" max="16384" width="8.88671875" style="2"/>
  </cols>
  <sheetData>
    <row r="1" spans="1:53">
      <c r="A1" s="297" t="s">
        <v>810</v>
      </c>
      <c r="B1" s="53" t="s">
        <v>172</v>
      </c>
      <c r="C1" s="53" t="s">
        <v>148</v>
      </c>
      <c r="D1" s="53" t="s">
        <v>145</v>
      </c>
      <c r="E1" s="53" t="s">
        <v>146</v>
      </c>
      <c r="F1" s="53" t="s">
        <v>173</v>
      </c>
      <c r="G1" s="53" t="s">
        <v>148</v>
      </c>
      <c r="H1" s="53" t="s">
        <v>145</v>
      </c>
      <c r="I1" s="53" t="s">
        <v>146</v>
      </c>
      <c r="J1" s="53" t="s">
        <v>174</v>
      </c>
      <c r="K1" s="53" t="s">
        <v>148</v>
      </c>
      <c r="L1" s="53" t="s">
        <v>145</v>
      </c>
      <c r="M1" s="53" t="s">
        <v>146</v>
      </c>
      <c r="N1" s="53" t="s">
        <v>175</v>
      </c>
      <c r="O1" s="53" t="s">
        <v>148</v>
      </c>
      <c r="P1" s="53" t="s">
        <v>145</v>
      </c>
      <c r="Q1" s="53" t="s">
        <v>146</v>
      </c>
      <c r="R1" s="53" t="s">
        <v>176</v>
      </c>
      <c r="S1" s="53" t="s">
        <v>148</v>
      </c>
      <c r="T1" s="53" t="s">
        <v>145</v>
      </c>
      <c r="U1" s="53" t="s">
        <v>146</v>
      </c>
      <c r="V1" s="53" t="s">
        <v>177</v>
      </c>
      <c r="W1" s="53" t="s">
        <v>148</v>
      </c>
      <c r="X1" s="53" t="s">
        <v>145</v>
      </c>
      <c r="Y1" s="53" t="s">
        <v>146</v>
      </c>
      <c r="Z1" s="53" t="s">
        <v>178</v>
      </c>
      <c r="AA1" s="100" t="s">
        <v>148</v>
      </c>
      <c r="AB1" s="18" t="s">
        <v>145</v>
      </c>
      <c r="AC1" s="53" t="s">
        <v>146</v>
      </c>
      <c r="AX1" s="53" t="s">
        <v>295</v>
      </c>
      <c r="AY1" s="2" t="s">
        <v>296</v>
      </c>
    </row>
    <row r="2" spans="1:53">
      <c r="A2" s="53" t="s">
        <v>243</v>
      </c>
      <c r="B2" s="53">
        <v>0.7</v>
      </c>
      <c r="C2" s="53">
        <v>-0.1</v>
      </c>
      <c r="D2" s="53">
        <v>1.1000000000000001</v>
      </c>
      <c r="E2" s="53">
        <v>-0.7</v>
      </c>
      <c r="F2" s="82">
        <v>-0.355961945</v>
      </c>
      <c r="G2" s="82">
        <v>0.88924889900000004</v>
      </c>
      <c r="H2" s="82">
        <v>0.273045178</v>
      </c>
      <c r="I2" s="82">
        <v>-8.5650595100000004E-2</v>
      </c>
      <c r="J2" s="101">
        <v>-3.5023452699999999E-2</v>
      </c>
      <c r="K2" s="101">
        <v>0.184436343</v>
      </c>
      <c r="L2" s="101">
        <v>-0.99703620400000004</v>
      </c>
      <c r="M2" s="101">
        <v>-1.9721675400000001</v>
      </c>
      <c r="N2" s="119">
        <v>2.93135638</v>
      </c>
      <c r="O2" s="119">
        <v>-2.0724670600000001</v>
      </c>
      <c r="P2" s="119">
        <v>-0.54602522499999995</v>
      </c>
      <c r="Q2" s="119">
        <v>-9.6257206499999998E-2</v>
      </c>
      <c r="R2" s="131">
        <v>0.78747</v>
      </c>
      <c r="S2" s="131">
        <v>-0.54305999999999999</v>
      </c>
      <c r="T2" s="131">
        <v>0.98916999999999999</v>
      </c>
      <c r="U2" s="131">
        <v>-0.68944000000000005</v>
      </c>
      <c r="V2" s="96">
        <v>1.1500181300000001</v>
      </c>
      <c r="W2" s="96">
        <v>-0.34939091799999999</v>
      </c>
      <c r="X2" s="96">
        <v>-0.62581094400000004</v>
      </c>
      <c r="Y2" s="96">
        <v>-8.0167889500000006E-2</v>
      </c>
      <c r="Z2" s="96">
        <v>0.1</v>
      </c>
      <c r="AA2" s="186">
        <v>-0.1</v>
      </c>
      <c r="AB2" s="96">
        <v>0.25</v>
      </c>
      <c r="AC2" s="2">
        <v>0.4</v>
      </c>
      <c r="AD2" s="96"/>
      <c r="AF2" s="219"/>
      <c r="AG2" s="219"/>
      <c r="AH2" s="219"/>
      <c r="AX2" s="96">
        <f>AZ2-Z2-AA2-AB2</f>
        <v>1.05</v>
      </c>
      <c r="AY2" s="96">
        <f>BA2-Z2-AA2-AB2</f>
        <v>0.35</v>
      </c>
      <c r="AZ2" s="186">
        <v>1.3</v>
      </c>
      <c r="BA2" s="219">
        <v>0.6</v>
      </c>
    </row>
    <row r="3" spans="1:53">
      <c r="A3" s="53" t="s">
        <v>244</v>
      </c>
      <c r="B3" s="53">
        <v>0.2</v>
      </c>
      <c r="C3" s="53">
        <v>2.2000000000000002</v>
      </c>
      <c r="D3" s="53">
        <v>-0.12</v>
      </c>
      <c r="E3" s="53">
        <v>0.3</v>
      </c>
      <c r="F3" s="82">
        <v>-1.68554363</v>
      </c>
      <c r="G3" s="82">
        <v>-0.64460600000000001</v>
      </c>
      <c r="H3" s="82">
        <v>-0.34260812600000001</v>
      </c>
      <c r="I3" s="82">
        <v>-0.599998963</v>
      </c>
      <c r="J3" s="101">
        <v>-1.66275548</v>
      </c>
      <c r="K3" s="101">
        <v>-0.62695711200000004</v>
      </c>
      <c r="L3" s="101">
        <v>0.19133486499999999</v>
      </c>
      <c r="M3" s="101">
        <v>2.3536231299999999</v>
      </c>
      <c r="N3" s="119">
        <v>-3.8934744399999999</v>
      </c>
      <c r="O3" s="119">
        <v>2.58570578E-2</v>
      </c>
      <c r="P3" s="119">
        <v>3.6378928199999998</v>
      </c>
      <c r="Q3" s="119">
        <v>1.58190875</v>
      </c>
      <c r="R3" s="131">
        <v>-1.2324999999999999</v>
      </c>
      <c r="S3" s="131">
        <v>5.5823999999999998</v>
      </c>
      <c r="T3" s="131">
        <v>-0.78598999999999997</v>
      </c>
      <c r="U3" s="131">
        <v>0.14197000000000001</v>
      </c>
      <c r="V3" s="131">
        <v>0.66626746999999997</v>
      </c>
      <c r="W3" s="131">
        <v>0.115830868</v>
      </c>
      <c r="X3" s="131">
        <v>-2.0309903199999999</v>
      </c>
      <c r="Y3" s="131">
        <v>0.30104903599999999</v>
      </c>
      <c r="Z3" s="131">
        <v>-0.26</v>
      </c>
      <c r="AA3" s="186">
        <v>-0.95</v>
      </c>
      <c r="AB3" s="2">
        <v>0.13</v>
      </c>
      <c r="AC3" s="2">
        <v>0.35</v>
      </c>
      <c r="AD3" s="96"/>
      <c r="AX3" s="96">
        <f>AZ3-Z3-AA3-AB3</f>
        <v>0.88</v>
      </c>
      <c r="AY3" s="96">
        <f>BA3-Z3-AA3-AB3</f>
        <v>0.38</v>
      </c>
      <c r="AZ3" s="129">
        <v>-0.2</v>
      </c>
      <c r="BA3" s="219">
        <v>-0.7</v>
      </c>
    </row>
    <row r="4" spans="1:53">
      <c r="A4" s="53" t="s">
        <v>246</v>
      </c>
      <c r="B4" s="55"/>
      <c r="C4" s="55"/>
      <c r="D4" s="55"/>
      <c r="E4" s="55"/>
      <c r="F4" s="82">
        <f>F2+F3</f>
        <v>-2.041505575</v>
      </c>
      <c r="G4" s="82">
        <f t="shared" ref="G4:Q4" si="0">G2+G3</f>
        <v>0.24464289900000002</v>
      </c>
      <c r="H4" s="82">
        <f t="shared" si="0"/>
        <v>-6.9562948000000013E-2</v>
      </c>
      <c r="I4" s="82">
        <f t="shared" si="0"/>
        <v>-0.68564955809999995</v>
      </c>
      <c r="J4" s="82">
        <f t="shared" si="0"/>
        <v>-1.6977789326999999</v>
      </c>
      <c r="K4" s="82">
        <f t="shared" si="0"/>
        <v>-0.44252076900000004</v>
      </c>
      <c r="L4" s="82">
        <f t="shared" si="0"/>
        <v>-0.80570133900000007</v>
      </c>
      <c r="M4" s="82">
        <f t="shared" si="0"/>
        <v>0.38145558999999984</v>
      </c>
      <c r="N4" s="82">
        <f t="shared" si="0"/>
        <v>-0.96211805999999989</v>
      </c>
      <c r="O4" s="82">
        <f t="shared" si="0"/>
        <v>-2.0466100022</v>
      </c>
      <c r="P4" s="82">
        <f t="shared" si="0"/>
        <v>3.0918675950000001</v>
      </c>
      <c r="Q4" s="82">
        <f t="shared" si="0"/>
        <v>1.4856515434999999</v>
      </c>
      <c r="R4" s="131">
        <v>-0.67096999999999996</v>
      </c>
      <c r="S4" s="131">
        <v>4.2487000000000004</v>
      </c>
      <c r="T4" s="131">
        <v>-0.23311999999999999</v>
      </c>
      <c r="U4" s="131">
        <v>-0.16220000000000001</v>
      </c>
      <c r="V4" s="131">
        <v>0.99302122599999998</v>
      </c>
      <c r="W4" s="131">
        <v>-4.7091673100000002E-2</v>
      </c>
      <c r="X4" s="131">
        <v>-1.8751166399999999</v>
      </c>
      <c r="Y4" s="131">
        <v>0.208772073</v>
      </c>
      <c r="Z4" s="131">
        <v>-0.16800000000000001</v>
      </c>
      <c r="AA4" s="186">
        <v>-0.8</v>
      </c>
      <c r="AB4" s="96">
        <v>0.20400000000000001</v>
      </c>
      <c r="AC4" s="2">
        <v>0.44</v>
      </c>
      <c r="AD4" s="96"/>
      <c r="AX4" s="96">
        <f>AZ4-Z4-AA4-AB4</f>
        <v>1.0640000000000001</v>
      </c>
      <c r="AY4" s="96">
        <f>BA4-Z4-AA4-AB4</f>
        <v>0.76400000000000001</v>
      </c>
      <c r="AZ4" s="129">
        <v>0.3</v>
      </c>
      <c r="BA4" s="219">
        <v>0</v>
      </c>
    </row>
    <row r="7" spans="1:53">
      <c r="AC7" s="219"/>
      <c r="AD7" s="219"/>
      <c r="AE7" s="219"/>
    </row>
    <row r="9" spans="1:53">
      <c r="U9" s="117"/>
      <c r="V9" s="117"/>
      <c r="W9" s="117"/>
      <c r="Z9" s="117"/>
      <c r="AA9" s="117"/>
      <c r="AB9" s="117"/>
    </row>
    <row r="10" spans="1:53">
      <c r="U10" s="117"/>
      <c r="V10" s="117"/>
      <c r="W10" s="117"/>
      <c r="Z10" s="117"/>
      <c r="AA10" s="117"/>
      <c r="AB10" s="117"/>
    </row>
    <row r="11" spans="1:53">
      <c r="U11" s="117"/>
      <c r="V11" s="117"/>
      <c r="W11" s="117"/>
      <c r="Z11" s="117"/>
      <c r="AA11" s="117"/>
      <c r="AB11" s="117"/>
    </row>
    <row r="12" spans="1:53">
      <c r="U12" s="117"/>
      <c r="V12" s="117"/>
      <c r="W12" s="117"/>
      <c r="Z12" s="117"/>
      <c r="AA12" s="117"/>
      <c r="AB12" s="117"/>
    </row>
    <row r="20" spans="3:3">
      <c r="C20" s="16"/>
    </row>
  </sheetData>
  <hyperlinks>
    <hyperlink ref="A1" location="Ցանկ!A1" display="Ցանկ!A1"/>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130" zoomScaleNormal="130" workbookViewId="0"/>
  </sheetViews>
  <sheetFormatPr defaultColWidth="8.88671875" defaultRowHeight="14.25"/>
  <cols>
    <col min="1" max="1" width="8.88671875" style="24"/>
    <col min="2" max="2" width="10.6640625" style="59" customWidth="1"/>
    <col min="3" max="3" width="10.109375" style="59" customWidth="1"/>
    <col min="4" max="16384" width="8.88671875" style="59"/>
  </cols>
  <sheetData>
    <row r="1" spans="1:4" s="19" customFormat="1">
      <c r="A1" s="33" t="s">
        <v>810</v>
      </c>
      <c r="B1" s="19" t="s">
        <v>80</v>
      </c>
      <c r="C1" s="19" t="s">
        <v>78</v>
      </c>
      <c r="D1" s="19" t="s">
        <v>166</v>
      </c>
    </row>
    <row r="2" spans="1:4">
      <c r="A2" s="202">
        <v>2018</v>
      </c>
      <c r="B2" s="201">
        <v>2.9</v>
      </c>
      <c r="C2" s="201">
        <v>2.9</v>
      </c>
      <c r="D2" s="106">
        <f t="shared" ref="D2:D9" si="0">C2-B2</f>
        <v>0</v>
      </c>
    </row>
    <row r="3" spans="1:4">
      <c r="A3" s="202">
        <v>2019</v>
      </c>
      <c r="B3" s="201">
        <v>2.2999999999999998</v>
      </c>
      <c r="C3" s="201">
        <v>2.2999999999999998</v>
      </c>
      <c r="D3" s="106">
        <f t="shared" si="0"/>
        <v>0</v>
      </c>
    </row>
    <row r="4" spans="1:4">
      <c r="A4" s="202">
        <v>2020</v>
      </c>
      <c r="B4" s="201">
        <v>-2.7</v>
      </c>
      <c r="C4" s="201">
        <v>-2.7</v>
      </c>
      <c r="D4" s="106">
        <f t="shared" si="0"/>
        <v>0</v>
      </c>
    </row>
    <row r="5" spans="1:4">
      <c r="A5" s="202">
        <v>2021</v>
      </c>
      <c r="B5" s="201">
        <v>6.1</v>
      </c>
      <c r="C5" s="201">
        <v>6.1</v>
      </c>
      <c r="D5" s="106">
        <f t="shared" si="0"/>
        <v>0</v>
      </c>
    </row>
    <row r="6" spans="1:4">
      <c r="A6" s="202">
        <v>2022</v>
      </c>
      <c r="B6" s="201">
        <v>1.8</v>
      </c>
      <c r="C6" s="201">
        <v>2.1</v>
      </c>
      <c r="D6" s="106">
        <f t="shared" si="0"/>
        <v>0.30000000000000004</v>
      </c>
    </row>
    <row r="7" spans="1:4">
      <c r="A7" s="202">
        <v>2023</v>
      </c>
      <c r="B7" s="201">
        <v>1</v>
      </c>
      <c r="C7" s="201">
        <v>1.6</v>
      </c>
      <c r="D7" s="106">
        <f t="shared" si="0"/>
        <v>0.60000000000000009</v>
      </c>
    </row>
    <row r="8" spans="1:4">
      <c r="A8" s="19">
        <v>2024</v>
      </c>
      <c r="B8" s="106">
        <v>2.5</v>
      </c>
      <c r="C8" s="106">
        <v>2.2999999999999998</v>
      </c>
      <c r="D8" s="60">
        <f t="shared" si="0"/>
        <v>-0.20000000000000018</v>
      </c>
    </row>
    <row r="9" spans="1:4">
      <c r="A9" s="24">
        <v>2025</v>
      </c>
      <c r="B9" s="59">
        <v>2.7</v>
      </c>
      <c r="C9" s="59">
        <v>2.4</v>
      </c>
      <c r="D9" s="59">
        <f t="shared" si="0"/>
        <v>-0.30000000000000027</v>
      </c>
    </row>
  </sheetData>
  <hyperlinks>
    <hyperlink ref="A1" location="Ցանկ!A1" display="Ցանկ!A1"/>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Normal="100" workbookViewId="0"/>
  </sheetViews>
  <sheetFormatPr defaultColWidth="8.88671875" defaultRowHeight="16.5"/>
  <cols>
    <col min="1" max="1" width="29.44140625" style="16" customWidth="1"/>
    <col min="2" max="2" width="11.88671875" style="16" customWidth="1"/>
    <col min="3" max="3" width="8.88671875" style="16" customWidth="1"/>
    <col min="4" max="16384" width="8.88671875" style="16"/>
  </cols>
  <sheetData>
    <row r="1" spans="1:19">
      <c r="A1" s="297" t="s">
        <v>810</v>
      </c>
      <c r="B1" s="18" t="s">
        <v>175</v>
      </c>
      <c r="C1" s="18" t="s">
        <v>148</v>
      </c>
      <c r="D1" s="18" t="s">
        <v>145</v>
      </c>
      <c r="E1" s="18" t="s">
        <v>146</v>
      </c>
      <c r="F1" s="18" t="s">
        <v>176</v>
      </c>
      <c r="G1" s="18" t="s">
        <v>267</v>
      </c>
      <c r="H1" s="18" t="s">
        <v>145</v>
      </c>
      <c r="I1" s="18" t="s">
        <v>146</v>
      </c>
      <c r="J1" s="18" t="s">
        <v>177</v>
      </c>
      <c r="K1" s="18" t="s">
        <v>267</v>
      </c>
      <c r="L1" s="18" t="s">
        <v>145</v>
      </c>
      <c r="M1" s="18" t="s">
        <v>146</v>
      </c>
      <c r="N1" s="18" t="s">
        <v>178</v>
      </c>
      <c r="O1" s="99" t="s">
        <v>267</v>
      </c>
      <c r="P1" s="18" t="s">
        <v>145</v>
      </c>
      <c r="Q1" s="18" t="s">
        <v>146</v>
      </c>
    </row>
    <row r="2" spans="1:19">
      <c r="A2" s="40" t="s">
        <v>297</v>
      </c>
      <c r="B2" s="42">
        <v>330.9</v>
      </c>
      <c r="C2" s="42">
        <f>779.7-B2</f>
        <v>448.80000000000007</v>
      </c>
      <c r="D2" s="42">
        <f>1180.8-C2-B2</f>
        <v>401.09999999999991</v>
      </c>
      <c r="E2" s="42">
        <v>427.8</v>
      </c>
      <c r="F2" s="42">
        <f>381.9</f>
        <v>381.9</v>
      </c>
      <c r="G2" s="42">
        <f>735.7-F2</f>
        <v>353.80000000000007</v>
      </c>
      <c r="H2" s="42">
        <f>1106.3-G2-F2</f>
        <v>370.59999999999991</v>
      </c>
      <c r="I2" s="42">
        <v>502.2</v>
      </c>
      <c r="J2" s="42">
        <v>362.1</v>
      </c>
      <c r="K2" s="4">
        <v>453</v>
      </c>
      <c r="L2" s="4">
        <v>423.9</v>
      </c>
      <c r="M2" s="4">
        <v>505.20000000000016</v>
      </c>
      <c r="N2" s="42">
        <v>440.5</v>
      </c>
      <c r="O2" s="185">
        <v>572.29999999999995</v>
      </c>
      <c r="P2" s="185">
        <v>532.5</v>
      </c>
      <c r="Q2" s="16">
        <v>587.62709999999993</v>
      </c>
      <c r="R2" s="130"/>
      <c r="S2" s="220"/>
    </row>
    <row r="3" spans="1:19">
      <c r="A3" s="40" t="s">
        <v>298</v>
      </c>
      <c r="B3" s="42">
        <v>290.5</v>
      </c>
      <c r="C3" s="42">
        <f>646.1-B3</f>
        <v>355.6</v>
      </c>
      <c r="D3" s="42">
        <f>1071.9-C3-B3</f>
        <v>425.80000000000007</v>
      </c>
      <c r="E3" s="42">
        <v>589</v>
      </c>
      <c r="F3" s="42">
        <v>335.6</v>
      </c>
      <c r="G3" s="42">
        <f>773.1-F3</f>
        <v>437.5</v>
      </c>
      <c r="H3" s="42">
        <f>1246.7-G3-F3</f>
        <v>473.6</v>
      </c>
      <c r="I3" s="42">
        <v>678</v>
      </c>
      <c r="J3" s="42">
        <v>412.7</v>
      </c>
      <c r="K3" s="4">
        <v>473.59999999999997</v>
      </c>
      <c r="L3" s="4">
        <v>496.7000000000001</v>
      </c>
      <c r="M3" s="4">
        <v>662.7</v>
      </c>
      <c r="N3" s="42">
        <v>400.5</v>
      </c>
      <c r="O3" s="185">
        <v>527</v>
      </c>
      <c r="P3" s="185">
        <v>560.6</v>
      </c>
      <c r="Q3" s="16">
        <v>834.26110000000017</v>
      </c>
      <c r="R3" s="130"/>
      <c r="S3" s="220"/>
    </row>
    <row r="4" spans="1:19">
      <c r="A4" s="18" t="s">
        <v>299</v>
      </c>
      <c r="B4" s="42">
        <f t="shared" ref="B4:K4" si="0">B2-B3</f>
        <v>40.399999999999977</v>
      </c>
      <c r="C4" s="42">
        <f t="shared" si="0"/>
        <v>93.200000000000045</v>
      </c>
      <c r="D4" s="42">
        <f t="shared" si="0"/>
        <v>-24.700000000000159</v>
      </c>
      <c r="E4" s="42">
        <f t="shared" si="0"/>
        <v>-161.19999999999999</v>
      </c>
      <c r="F4" s="42">
        <f t="shared" si="0"/>
        <v>46.299999999999955</v>
      </c>
      <c r="G4" s="42">
        <f t="shared" si="0"/>
        <v>-83.699999999999932</v>
      </c>
      <c r="H4" s="42">
        <f t="shared" si="0"/>
        <v>-103.00000000000011</v>
      </c>
      <c r="I4" s="42">
        <f t="shared" si="0"/>
        <v>-175.8</v>
      </c>
      <c r="J4" s="42">
        <f t="shared" si="0"/>
        <v>-50.599999999999966</v>
      </c>
      <c r="K4" s="4">
        <f t="shared" si="0"/>
        <v>-20.599999999999966</v>
      </c>
      <c r="L4" s="4">
        <v>-72.800000000000125</v>
      </c>
      <c r="M4" s="4">
        <v>-157.49999999999989</v>
      </c>
      <c r="N4" s="42">
        <f>N2-N3</f>
        <v>40</v>
      </c>
      <c r="O4" s="63">
        <v>45.3</v>
      </c>
      <c r="P4" s="63">
        <v>-28.1</v>
      </c>
      <c r="Q4" s="63">
        <v>-246.63400000000024</v>
      </c>
      <c r="R4" s="130"/>
    </row>
    <row r="5" spans="1:19">
      <c r="B5"/>
      <c r="C5"/>
      <c r="D5"/>
      <c r="E5"/>
      <c r="F5"/>
      <c r="G5"/>
    </row>
    <row r="19" spans="3:3">
      <c r="C19" s="2"/>
    </row>
  </sheetData>
  <hyperlinks>
    <hyperlink ref="A1" location="Ցանկ!A1" display="Ցանկ!A1"/>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109" zoomScaleNormal="85" workbookViewId="0"/>
  </sheetViews>
  <sheetFormatPr defaultColWidth="8.88671875" defaultRowHeight="14.25"/>
  <cols>
    <col min="1" max="5" width="8.88671875" style="18"/>
    <col min="6" max="6" width="9.88671875" style="18" customWidth="1"/>
    <col min="7" max="7" width="10.44140625" style="18" customWidth="1"/>
    <col min="8" max="16384" width="8.88671875" style="18"/>
  </cols>
  <sheetData>
    <row r="1" spans="1:14">
      <c r="A1" s="297" t="s">
        <v>810</v>
      </c>
      <c r="B1" s="18" t="s">
        <v>300</v>
      </c>
      <c r="C1" s="18" t="s">
        <v>301</v>
      </c>
      <c r="D1" s="18" t="s">
        <v>302</v>
      </c>
      <c r="E1" s="18" t="s">
        <v>303</v>
      </c>
      <c r="F1" s="18" t="s">
        <v>304</v>
      </c>
      <c r="G1" s="18" t="s">
        <v>305</v>
      </c>
    </row>
    <row r="2" spans="1:14">
      <c r="A2" s="18" t="s">
        <v>173</v>
      </c>
      <c r="B2" s="28">
        <v>0.12839770774795325</v>
      </c>
      <c r="C2" s="28">
        <v>-4.8966580168330866E-2</v>
      </c>
      <c r="D2" s="28">
        <v>-9.6242633502967301E-2</v>
      </c>
      <c r="E2" s="28">
        <v>6.7183219153435794E-2</v>
      </c>
      <c r="F2" s="28">
        <v>7.2291653784358534E-2</v>
      </c>
      <c r="G2" s="28">
        <v>7.229165378435852E-2</v>
      </c>
      <c r="J2" s="43"/>
    </row>
    <row r="3" spans="1:14">
      <c r="A3" s="18" t="s">
        <v>148</v>
      </c>
      <c r="B3" s="28">
        <v>4.634175698770733E-2</v>
      </c>
      <c r="C3" s="28">
        <v>-5.0838350125996926E-2</v>
      </c>
      <c r="D3" s="28">
        <v>-0.1166450033631638</v>
      </c>
      <c r="E3" s="28">
        <v>0.13258600918992428</v>
      </c>
      <c r="F3" s="28">
        <v>6.6942437930590071E-2</v>
      </c>
      <c r="G3" s="28">
        <v>6.6942437930590015E-2</v>
      </c>
      <c r="J3" s="31"/>
    </row>
    <row r="4" spans="1:14">
      <c r="A4" s="18" t="s">
        <v>145</v>
      </c>
      <c r="B4" s="28">
        <v>0.11804708450930775</v>
      </c>
      <c r="C4" s="28">
        <v>-0.13368221622625087</v>
      </c>
      <c r="D4" s="28">
        <v>8.1522972307270999E-2</v>
      </c>
      <c r="E4" s="28">
        <v>0.10797510530664624</v>
      </c>
      <c r="F4" s="28">
        <v>4.4478240742990005E-2</v>
      </c>
      <c r="G4" s="28">
        <v>4.4478240742990068E-2</v>
      </c>
      <c r="J4" s="31"/>
    </row>
    <row r="5" spans="1:14">
      <c r="A5" s="18" t="s">
        <v>146</v>
      </c>
      <c r="B5" s="28">
        <v>0.16973808465446966</v>
      </c>
      <c r="C5" s="28">
        <v>6.9095462595243337E-2</v>
      </c>
      <c r="D5" s="28">
        <v>0.12367674115450371</v>
      </c>
      <c r="E5" s="28">
        <v>0.11010105913929408</v>
      </c>
      <c r="F5" s="28">
        <v>0.11375333959117273</v>
      </c>
      <c r="G5" s="28">
        <v>0.1137533395911727</v>
      </c>
      <c r="J5" s="31"/>
    </row>
    <row r="6" spans="1:14">
      <c r="A6" s="18" t="s">
        <v>174</v>
      </c>
      <c r="B6" s="28">
        <v>7.664765689084789E-2</v>
      </c>
      <c r="C6" s="28">
        <v>1.6409946851915436E-2</v>
      </c>
      <c r="D6" s="28">
        <v>0.13432604285641075</v>
      </c>
      <c r="E6" s="28">
        <v>0.1144169159088841</v>
      </c>
      <c r="F6" s="28">
        <v>0.10228546671255589</v>
      </c>
      <c r="G6" s="28">
        <v>9.919840233482248E-2</v>
      </c>
      <c r="J6" s="31"/>
    </row>
    <row r="7" spans="1:14">
      <c r="A7" s="18" t="s">
        <v>148</v>
      </c>
      <c r="B7" s="28">
        <v>7.9845292258440559E-2</v>
      </c>
      <c r="C7" s="28">
        <v>9.7288072632695732E-2</v>
      </c>
      <c r="D7" s="28">
        <v>5.9005536544750187E-2</v>
      </c>
      <c r="E7" s="28">
        <v>7.9380358367754131E-2</v>
      </c>
      <c r="F7" s="28">
        <v>7.546517914808093E-2</v>
      </c>
      <c r="G7" s="28">
        <v>7.3930273247839726E-2</v>
      </c>
      <c r="J7" s="31"/>
    </row>
    <row r="8" spans="1:14">
      <c r="A8" s="18" t="s">
        <v>145</v>
      </c>
      <c r="B8" s="28">
        <v>3.8806764995171078E-2</v>
      </c>
      <c r="C8" s="28">
        <v>-9.225158235668203E-2</v>
      </c>
      <c r="D8" s="28">
        <v>-1.5317593911484977E-2</v>
      </c>
      <c r="E8" s="28">
        <v>7.4381345304877014E-2</v>
      </c>
      <c r="F8" s="28">
        <v>2.8415118230181502E-2</v>
      </c>
      <c r="G8" s="28">
        <v>2.8283338650311407E-2</v>
      </c>
      <c r="J8" s="31"/>
    </row>
    <row r="9" spans="1:14">
      <c r="A9" s="18" t="s">
        <v>146</v>
      </c>
      <c r="B9" s="28">
        <v>1.4337195495207596E-2</v>
      </c>
      <c r="C9" s="28">
        <v>-0.11947235939951355</v>
      </c>
      <c r="D9" s="28">
        <v>-3.8407443503015767E-2</v>
      </c>
      <c r="E9" s="28">
        <v>9.9873242927743314E-2</v>
      </c>
      <c r="F9" s="28">
        <v>3.1100471777035121E-2</v>
      </c>
      <c r="G9" s="28">
        <v>3.2902572789460009E-2</v>
      </c>
    </row>
    <row r="10" spans="1:14">
      <c r="A10" s="18" t="s">
        <v>175</v>
      </c>
      <c r="B10" s="28">
        <v>2.6668776924209395E-2</v>
      </c>
      <c r="C10" s="28">
        <v>-1.7874262852139253E-2</v>
      </c>
      <c r="D10" s="28">
        <v>0.11811992637329766</v>
      </c>
      <c r="E10" s="28">
        <v>0.11032298747064601</v>
      </c>
      <c r="F10" s="28">
        <v>7.4725453065693781E-2</v>
      </c>
      <c r="G10" s="28">
        <v>7.6047802338609929E-2</v>
      </c>
    </row>
    <row r="11" spans="1:14">
      <c r="A11" s="18" t="s">
        <v>148</v>
      </c>
      <c r="B11" s="28">
        <v>0.12017602696642044</v>
      </c>
      <c r="C11" s="28">
        <v>-0.1181850630355126</v>
      </c>
      <c r="D11" s="28">
        <v>3.2402862890425863E-2</v>
      </c>
      <c r="E11" s="28">
        <v>9.8625829183945232E-2</v>
      </c>
      <c r="F11" s="28">
        <v>6.8935408234034989E-2</v>
      </c>
      <c r="G11" s="28">
        <v>7.0528842343613438E-2</v>
      </c>
      <c r="J11" s="43"/>
      <c r="K11" s="43"/>
      <c r="L11" s="43"/>
      <c r="M11" s="43"/>
      <c r="N11" s="43"/>
    </row>
    <row r="12" spans="1:14">
      <c r="A12" s="18" t="s">
        <v>145</v>
      </c>
      <c r="B12" s="28">
        <v>0.145981957492789</v>
      </c>
      <c r="C12" s="28">
        <v>-3.7791194005548617E-2</v>
      </c>
      <c r="D12" s="28">
        <v>7.4025666810492788E-2</v>
      </c>
      <c r="E12" s="28">
        <v>0.1023453818221698</v>
      </c>
      <c r="F12" s="28">
        <v>8.2295685490677339E-2</v>
      </c>
      <c r="G12" s="28">
        <v>8.1409393278566278E-2</v>
      </c>
      <c r="J12" s="43"/>
      <c r="K12" s="43"/>
      <c r="L12" s="43"/>
      <c r="M12" s="43"/>
      <c r="N12" s="43"/>
    </row>
    <row r="13" spans="1:14">
      <c r="A13" s="18" t="s">
        <v>146</v>
      </c>
      <c r="B13" s="21">
        <v>0.17053430649444665</v>
      </c>
      <c r="C13" s="21">
        <v>-6.2222920749700421E-2</v>
      </c>
      <c r="D13" s="21">
        <v>6.3947992726460831E-2</v>
      </c>
      <c r="E13" s="21">
        <v>9.2833484546701192E-2</v>
      </c>
      <c r="F13" s="28">
        <v>7.5953279380527094E-2</v>
      </c>
      <c r="G13" s="28">
        <v>7.5848598756942345E-2</v>
      </c>
      <c r="J13" s="43"/>
      <c r="K13" s="43"/>
      <c r="L13" s="43"/>
      <c r="M13" s="43"/>
      <c r="N13" s="43"/>
    </row>
    <row r="14" spans="1:14">
      <c r="A14" s="18" t="s">
        <v>176</v>
      </c>
      <c r="B14" s="21">
        <v>2.4946165639588857E-2</v>
      </c>
      <c r="C14" s="21">
        <v>4.9360057896308263E-2</v>
      </c>
      <c r="D14" s="21">
        <v>-0.12169145192714879</v>
      </c>
      <c r="E14" s="21">
        <v>5.6622856417394021E-2</v>
      </c>
      <c r="F14" s="21">
        <v>4.2239161787994278E-2</v>
      </c>
      <c r="G14" s="21">
        <v>4.2239161787994278E-2</v>
      </c>
      <c r="N14" s="43"/>
    </row>
    <row r="15" spans="1:14">
      <c r="A15" s="18" t="s">
        <v>267</v>
      </c>
      <c r="B15" s="21">
        <v>-5.5054945622796794E-2</v>
      </c>
      <c r="C15" s="21">
        <v>3.6260959874354626E-3</v>
      </c>
      <c r="D15" s="21">
        <v>-0.39552478420760495</v>
      </c>
      <c r="E15" s="21">
        <v>-0.14061964593765539</v>
      </c>
      <c r="F15" s="21">
        <v>-0.13518767599253423</v>
      </c>
      <c r="G15" s="21">
        <v>-0.13518767599253423</v>
      </c>
      <c r="N15" s="43"/>
    </row>
    <row r="16" spans="1:14">
      <c r="A16" s="18" t="s">
        <v>145</v>
      </c>
      <c r="B16" s="21">
        <v>-2.5863643968696975E-2</v>
      </c>
      <c r="C16" s="21">
        <v>-3.6331829983578812E-2</v>
      </c>
      <c r="D16" s="21">
        <v>-6.7868736523559223E-2</v>
      </c>
      <c r="E16" s="21">
        <v>-0.11974869527486405</v>
      </c>
      <c r="F16" s="21">
        <v>-8.7223002805837099E-2</v>
      </c>
      <c r="G16" s="21">
        <v>-8.7223002805837099E-2</v>
      </c>
      <c r="N16" s="43"/>
    </row>
    <row r="17" spans="1:14">
      <c r="A17" s="18" t="s">
        <v>146</v>
      </c>
      <c r="B17" s="21">
        <v>-7.8487477392791046E-3</v>
      </c>
      <c r="C17" s="21">
        <v>-8.6492727313154633E-2</v>
      </c>
      <c r="D17" s="21">
        <v>0.14234401105549138</v>
      </c>
      <c r="E17" s="21">
        <v>-0.14603136656797033</v>
      </c>
      <c r="F17" s="21">
        <v>-8.6556556762473494E-2</v>
      </c>
      <c r="G17" s="21">
        <v>-8.6556556762473494E-2</v>
      </c>
      <c r="N17" s="43"/>
    </row>
    <row r="18" spans="1:14">
      <c r="A18" s="18" t="s">
        <v>177</v>
      </c>
      <c r="B18" s="21">
        <v>-4.934445622998794E-2</v>
      </c>
      <c r="C18" s="21">
        <v>2.3229973861637346E-2</v>
      </c>
      <c r="D18" s="21">
        <v>4.8723234060217065E-2</v>
      </c>
      <c r="E18" s="21">
        <v>-3.5213100103965334E-2</v>
      </c>
      <c r="F18" s="21">
        <v>-1.6668086828911015E-2</v>
      </c>
      <c r="G18" s="21">
        <v>-1.6668086828911015E-2</v>
      </c>
      <c r="N18" s="43"/>
    </row>
    <row r="19" spans="1:14">
      <c r="A19" s="18" t="s">
        <v>267</v>
      </c>
      <c r="B19" s="21">
        <v>5.437317727649571E-2</v>
      </c>
      <c r="C19" s="21">
        <v>0.10659902948778438</v>
      </c>
      <c r="D19" s="21">
        <v>7.3985445375679582E-2</v>
      </c>
      <c r="E19" s="21">
        <v>0.1507038954920378</v>
      </c>
      <c r="F19" s="21">
        <v>9.0271842164419094E-2</v>
      </c>
      <c r="G19" s="21">
        <v>9.0271842164419094E-2</v>
      </c>
      <c r="N19" s="43"/>
    </row>
    <row r="20" spans="1:14" ht="16.5">
      <c r="A20" s="18" t="s">
        <v>145</v>
      </c>
      <c r="B20" s="21">
        <v>-1.8820237387589315E-2</v>
      </c>
      <c r="C20" s="21">
        <v>-6.3823487348990821E-2</v>
      </c>
      <c r="D20" s="21">
        <v>-1.3797214261493168E-2</v>
      </c>
      <c r="E20" s="21">
        <v>9.6292122338952166E-2</v>
      </c>
      <c r="F20" s="21">
        <v>2.308132649780717E-2</v>
      </c>
      <c r="G20" s="21">
        <v>2.308132649780717E-2</v>
      </c>
      <c r="H20" s="26"/>
      <c r="I20" s="50"/>
      <c r="J20" s="50"/>
      <c r="N20" s="43"/>
    </row>
    <row r="21" spans="1:14" ht="16.5">
      <c r="A21" s="18" t="s">
        <v>146</v>
      </c>
      <c r="B21" s="21">
        <v>0.13253630889212617</v>
      </c>
      <c r="C21" s="21">
        <v>8.8468306059151305E-3</v>
      </c>
      <c r="D21" s="21">
        <v>4.0875329574393361E-2</v>
      </c>
      <c r="E21" s="21">
        <v>0.1023106601496437</v>
      </c>
      <c r="F21" s="21">
        <v>0.1149206096603939</v>
      </c>
      <c r="G21" s="21">
        <v>0.1149206096603939</v>
      </c>
      <c r="H21" s="26"/>
      <c r="I21" s="50"/>
      <c r="J21" s="50"/>
      <c r="N21" s="43"/>
    </row>
    <row r="22" spans="1:14">
      <c r="A22" s="18" t="s">
        <v>178</v>
      </c>
      <c r="B22" s="21">
        <v>3.4646812497300769E-2</v>
      </c>
      <c r="C22" s="21">
        <v>-2.4224011815497163E-2</v>
      </c>
      <c r="D22" s="21">
        <v>0.10038581275744902</v>
      </c>
      <c r="E22" s="21">
        <v>0.11775375753270169</v>
      </c>
      <c r="F22" s="21">
        <v>8.6906742605809995E-2</v>
      </c>
      <c r="G22" s="21">
        <v>8.6906742605809995E-2</v>
      </c>
      <c r="H22" s="50"/>
      <c r="I22" s="50"/>
      <c r="J22" s="50"/>
      <c r="N22" s="43"/>
    </row>
    <row r="23" spans="1:14">
      <c r="A23" s="18" t="s">
        <v>267</v>
      </c>
      <c r="B23" s="21">
        <v>5.3906623697199618E-2</v>
      </c>
      <c r="C23" s="21">
        <v>-1.5119650448570497E-2</v>
      </c>
      <c r="D23" s="21">
        <v>0.30219677472842876</v>
      </c>
      <c r="E23" s="21">
        <v>0.20145360863266107</v>
      </c>
      <c r="F23" s="21">
        <v>0.12996884365419503</v>
      </c>
      <c r="G23" s="21">
        <v>0.12996884365419503</v>
      </c>
      <c r="H23" s="50"/>
      <c r="I23" s="50"/>
      <c r="J23" s="50"/>
    </row>
    <row r="24" spans="1:14">
      <c r="A24" s="18" t="s">
        <v>145</v>
      </c>
      <c r="B24" s="21">
        <v>0.1105833183462876</v>
      </c>
      <c r="C24" s="21">
        <v>-9.6039575294440741E-4</v>
      </c>
      <c r="D24" s="21">
        <v>0.19900159279905225</v>
      </c>
      <c r="E24" s="21">
        <v>0.19130372992898997</v>
      </c>
      <c r="F24" s="21">
        <v>0.14837437749624313</v>
      </c>
      <c r="G24" s="21">
        <v>0.14837437749624313</v>
      </c>
      <c r="H24" s="50"/>
      <c r="I24" s="50"/>
      <c r="J24" s="50"/>
    </row>
    <row r="25" spans="1:14">
      <c r="A25" s="18" t="s">
        <v>146</v>
      </c>
      <c r="B25" s="21">
        <v>4.8910343367047061E-2</v>
      </c>
      <c r="C25" s="21">
        <v>-4.3273543226472096E-3</v>
      </c>
      <c r="D25" s="21">
        <v>0.16512856203070414</v>
      </c>
      <c r="E25" s="21">
        <v>0.20633943143382338</v>
      </c>
      <c r="F25" s="21">
        <v>0.13876772868803999</v>
      </c>
      <c r="G25" s="21">
        <v>0.12809132103373883</v>
      </c>
      <c r="H25" s="50"/>
      <c r="I25" s="50"/>
      <c r="J25" s="50"/>
    </row>
    <row r="26" spans="1:14">
      <c r="B26" s="58"/>
      <c r="C26" s="58"/>
      <c r="D26" s="58"/>
      <c r="E26" s="58"/>
      <c r="F26" s="43"/>
      <c r="G26" s="50"/>
      <c r="H26" s="50"/>
      <c r="I26" s="50"/>
      <c r="J26" s="50"/>
    </row>
    <row r="27" spans="1:14">
      <c r="B27" s="58"/>
      <c r="C27" s="58"/>
      <c r="D27" s="58"/>
      <c r="E27" s="58"/>
      <c r="F27" s="58"/>
      <c r="G27" s="58"/>
      <c r="H27" s="50"/>
      <c r="I27" s="50"/>
      <c r="J27" s="50"/>
    </row>
    <row r="28" spans="1:14">
      <c r="B28" s="58"/>
      <c r="C28" s="58"/>
      <c r="D28" s="58"/>
      <c r="E28" s="58"/>
      <c r="F28" s="58"/>
      <c r="G28" s="58"/>
      <c r="H28" s="50"/>
      <c r="I28" s="50"/>
      <c r="J28" s="50"/>
    </row>
    <row r="29" spans="1:14">
      <c r="B29" s="58"/>
      <c r="C29" s="58"/>
      <c r="D29" s="58"/>
      <c r="E29" s="58"/>
      <c r="G29" s="50"/>
      <c r="H29" s="50"/>
      <c r="I29" s="50"/>
      <c r="J29" s="50"/>
    </row>
    <row r="30" spans="1:14">
      <c r="B30" s="58"/>
      <c r="C30" s="58"/>
      <c r="D30" s="58"/>
      <c r="E30" s="58"/>
      <c r="F30" s="58"/>
      <c r="G30" s="58"/>
      <c r="H30" s="50"/>
      <c r="I30" s="50"/>
      <c r="J30" s="50"/>
    </row>
    <row r="31" spans="1:14">
      <c r="B31" s="58"/>
      <c r="C31" s="58"/>
      <c r="D31" s="58"/>
      <c r="E31" s="58"/>
      <c r="F31" s="58"/>
      <c r="G31" s="58"/>
      <c r="H31" s="50"/>
      <c r="I31" s="50"/>
      <c r="J31" s="50"/>
    </row>
    <row r="32" spans="1:14">
      <c r="B32" s="58"/>
      <c r="C32" s="58"/>
      <c r="D32" s="58"/>
      <c r="E32" s="58"/>
      <c r="G32" s="50"/>
      <c r="H32" s="50"/>
      <c r="I32" s="50"/>
      <c r="J32" s="50"/>
    </row>
  </sheetData>
  <hyperlinks>
    <hyperlink ref="A1" location="Ցանկ!A1" display="Ցանկ!A1"/>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ColWidth="8.88671875" defaultRowHeight="14.25"/>
  <cols>
    <col min="1" max="16384" width="8.88671875" style="18"/>
  </cols>
  <sheetData>
    <row r="1" spans="1:9">
      <c r="A1" s="297" t="s">
        <v>810</v>
      </c>
      <c r="B1" s="18" t="s">
        <v>306</v>
      </c>
      <c r="C1" s="18" t="s">
        <v>307</v>
      </c>
    </row>
    <row r="2" spans="1:9" ht="16.5">
      <c r="A2" s="18" t="s">
        <v>173</v>
      </c>
      <c r="B2" s="42">
        <v>2.9808167012552929</v>
      </c>
      <c r="C2" s="42">
        <v>2.9808167012552929</v>
      </c>
      <c r="F2" s="26"/>
      <c r="G2" s="26"/>
      <c r="I2" s="42"/>
    </row>
    <row r="3" spans="1:9" ht="16.5">
      <c r="A3" s="18" t="s">
        <v>148</v>
      </c>
      <c r="B3" s="42">
        <v>3.3461867737359938</v>
      </c>
      <c r="C3" s="42">
        <v>3.3461867737359938</v>
      </c>
      <c r="F3" s="26"/>
      <c r="G3" s="26"/>
      <c r="I3" s="42"/>
    </row>
    <row r="4" spans="1:9" ht="16.5">
      <c r="A4" s="18" t="s">
        <v>145</v>
      </c>
      <c r="B4" s="42">
        <v>3.4321536148097351</v>
      </c>
      <c r="C4" s="42">
        <v>3.4321536148097351</v>
      </c>
      <c r="F4" s="26"/>
      <c r="G4" s="26"/>
      <c r="I4" s="42"/>
    </row>
    <row r="5" spans="1:9" ht="16.5">
      <c r="A5" s="18" t="s">
        <v>146</v>
      </c>
      <c r="B5" s="42">
        <v>6.1749025853675761</v>
      </c>
      <c r="C5" s="42">
        <v>6.1749025853675761</v>
      </c>
      <c r="F5" s="26"/>
      <c r="G5" s="26"/>
      <c r="I5" s="42"/>
    </row>
    <row r="6" spans="1:9" ht="16.5">
      <c r="A6" s="18" t="s">
        <v>174</v>
      </c>
      <c r="B6" s="42">
        <v>5.0221094029557065</v>
      </c>
      <c r="C6" s="42">
        <v>5.0221094029557065</v>
      </c>
      <c r="F6" s="26"/>
      <c r="G6" s="26"/>
      <c r="I6" s="42"/>
    </row>
    <row r="7" spans="1:9" ht="16.5">
      <c r="A7" s="18" t="s">
        <v>148</v>
      </c>
      <c r="B7" s="42">
        <v>4.9622860691974182</v>
      </c>
      <c r="C7" s="42">
        <v>4.9622860691974182</v>
      </c>
      <c r="F7" s="26"/>
      <c r="G7" s="26"/>
      <c r="I7" s="1"/>
    </row>
    <row r="8" spans="1:9" ht="16.5">
      <c r="A8" s="18" t="s">
        <v>145</v>
      </c>
      <c r="B8" s="42">
        <v>2.7228988627880284</v>
      </c>
      <c r="C8" s="42">
        <v>2.7228988627880284</v>
      </c>
      <c r="F8" s="26"/>
      <c r="G8" s="26"/>
    </row>
    <row r="9" spans="1:9" ht="16.5">
      <c r="A9" s="18" t="s">
        <v>146</v>
      </c>
      <c r="B9" s="42">
        <v>3.9</v>
      </c>
      <c r="C9" s="42">
        <v>3.9</v>
      </c>
      <c r="F9" s="26"/>
      <c r="G9" s="26"/>
    </row>
    <row r="10" spans="1:9" ht="16.5">
      <c r="A10" s="18" t="s">
        <v>175</v>
      </c>
      <c r="B10" s="76">
        <v>3</v>
      </c>
      <c r="C10" s="76">
        <v>3</v>
      </c>
      <c r="F10" s="26"/>
      <c r="G10" s="26"/>
    </row>
    <row r="11" spans="1:9" ht="16.5">
      <c r="A11" s="18" t="s">
        <v>148</v>
      </c>
      <c r="B11" s="76">
        <v>3.6</v>
      </c>
      <c r="C11" s="76">
        <v>3.6</v>
      </c>
      <c r="F11" s="26"/>
    </row>
    <row r="12" spans="1:9" ht="16.5">
      <c r="A12" s="18" t="s">
        <v>145</v>
      </c>
      <c r="B12" s="76">
        <v>4.5</v>
      </c>
      <c r="C12" s="76">
        <v>4.5</v>
      </c>
      <c r="F12" s="26"/>
    </row>
    <row r="13" spans="1:9">
      <c r="A13" s="18" t="s">
        <v>146</v>
      </c>
      <c r="B13" s="76">
        <v>3</v>
      </c>
      <c r="C13" s="76">
        <v>3</v>
      </c>
    </row>
    <row r="14" spans="1:9">
      <c r="A14" s="65" t="s">
        <v>176</v>
      </c>
      <c r="B14" s="127">
        <v>7.7</v>
      </c>
      <c r="C14" s="127">
        <v>7.7</v>
      </c>
    </row>
    <row r="15" spans="1:9">
      <c r="A15" s="65" t="s">
        <v>148</v>
      </c>
      <c r="B15" s="127">
        <v>0</v>
      </c>
      <c r="C15" s="127">
        <v>0</v>
      </c>
    </row>
    <row r="16" spans="1:9">
      <c r="A16" s="65" t="s">
        <v>145</v>
      </c>
      <c r="B16" s="127">
        <v>2.1</v>
      </c>
      <c r="C16" s="127">
        <v>2.1</v>
      </c>
    </row>
    <row r="17" spans="1:3">
      <c r="A17" s="18" t="s">
        <v>146</v>
      </c>
      <c r="B17" s="127">
        <v>2.7</v>
      </c>
      <c r="C17" s="127">
        <v>2.7</v>
      </c>
    </row>
    <row r="18" spans="1:3">
      <c r="A18" s="65" t="s">
        <v>177</v>
      </c>
      <c r="B18" s="63">
        <v>1.7</v>
      </c>
      <c r="C18" s="127">
        <v>1.7</v>
      </c>
    </row>
    <row r="19" spans="1:3">
      <c r="A19" s="65" t="s">
        <v>148</v>
      </c>
      <c r="B19" s="63">
        <v>10.199999999999999</v>
      </c>
      <c r="C19" s="63">
        <v>10.199999999999999</v>
      </c>
    </row>
    <row r="20" spans="1:3" ht="15">
      <c r="A20" s="65" t="s">
        <v>145</v>
      </c>
      <c r="B20" s="187">
        <v>10.1</v>
      </c>
      <c r="C20" s="99">
        <v>10.1</v>
      </c>
    </row>
    <row r="21" spans="1:3" ht="15">
      <c r="A21" s="99" t="s">
        <v>146</v>
      </c>
      <c r="B21" s="187">
        <v>9.8000000000000007</v>
      </c>
      <c r="C21" s="99">
        <v>9.8000000000000007</v>
      </c>
    </row>
    <row r="22" spans="1:3">
      <c r="A22" s="65" t="s">
        <v>178</v>
      </c>
      <c r="B22" s="18">
        <v>11.1</v>
      </c>
      <c r="C22" s="18">
        <v>11.1</v>
      </c>
    </row>
    <row r="23" spans="1:3">
      <c r="A23" s="65" t="s">
        <v>148</v>
      </c>
      <c r="B23" s="18">
        <v>15.1</v>
      </c>
      <c r="C23" s="18">
        <v>15.1</v>
      </c>
    </row>
    <row r="24" spans="1:3">
      <c r="A24" s="65" t="s">
        <v>145</v>
      </c>
      <c r="B24" s="18">
        <v>21.7</v>
      </c>
      <c r="C24" s="18">
        <v>21.7</v>
      </c>
    </row>
    <row r="25" spans="1:3">
      <c r="A25" s="99" t="s">
        <v>146</v>
      </c>
      <c r="B25" s="18">
        <v>26.6</v>
      </c>
      <c r="C25" s="18">
        <v>18</v>
      </c>
    </row>
  </sheetData>
  <hyperlinks>
    <hyperlink ref="A1" location="Ցանկ!A1" display="Ցանկ!A1"/>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defaultColWidth="8.88671875" defaultRowHeight="14.25"/>
  <cols>
    <col min="1" max="16384" width="8.88671875" style="18"/>
  </cols>
  <sheetData>
    <row r="1" spans="1:12">
      <c r="A1" s="297" t="s">
        <v>810</v>
      </c>
      <c r="B1" s="18" t="s">
        <v>308</v>
      </c>
      <c r="C1" s="18" t="s">
        <v>309</v>
      </c>
      <c r="D1" s="18" t="s">
        <v>310</v>
      </c>
    </row>
    <row r="2" spans="1:12" ht="16.5">
      <c r="A2" s="18" t="s">
        <v>172</v>
      </c>
      <c r="B2" s="42"/>
      <c r="C2" s="42"/>
      <c r="D2" s="76">
        <v>-2.2999999999999998</v>
      </c>
      <c r="E2" s="26"/>
      <c r="J2" s="42"/>
      <c r="K2" s="42"/>
      <c r="L2" s="20"/>
    </row>
    <row r="3" spans="1:12" ht="16.5">
      <c r="A3" s="18" t="s">
        <v>148</v>
      </c>
      <c r="B3" s="76">
        <v>5.6</v>
      </c>
      <c r="C3" s="76">
        <v>-9.6999999999999993</v>
      </c>
      <c r="D3" s="76">
        <v>-4.0999999999999996</v>
      </c>
      <c r="E3" s="26"/>
      <c r="J3" s="42"/>
      <c r="K3" s="42"/>
      <c r="L3" s="20"/>
    </row>
    <row r="4" spans="1:12" ht="16.5">
      <c r="A4" s="18" t="s">
        <v>145</v>
      </c>
      <c r="B4" s="76">
        <v>3.6</v>
      </c>
      <c r="C4" s="76">
        <v>-7.7</v>
      </c>
      <c r="D4" s="76">
        <v>-4</v>
      </c>
      <c r="E4" s="26"/>
      <c r="J4" s="42"/>
      <c r="K4" s="42"/>
      <c r="L4" s="20"/>
    </row>
    <row r="5" spans="1:12" ht="16.5">
      <c r="A5" s="18" t="s">
        <v>146</v>
      </c>
      <c r="B5" s="76">
        <v>4.4000000000000004</v>
      </c>
      <c r="C5" s="76">
        <v>-3</v>
      </c>
      <c r="D5" s="76">
        <v>1.4</v>
      </c>
      <c r="E5" s="26"/>
      <c r="J5" s="42"/>
      <c r="K5" s="42"/>
      <c r="L5" s="20"/>
    </row>
    <row r="6" spans="1:12" ht="16.5">
      <c r="A6" s="18" t="s">
        <v>173</v>
      </c>
      <c r="B6" s="76">
        <v>3</v>
      </c>
      <c r="C6" s="76">
        <v>-7.2</v>
      </c>
      <c r="D6" s="76">
        <v>-4.5401073099999998</v>
      </c>
      <c r="E6" s="26"/>
      <c r="J6" s="42"/>
      <c r="K6" s="42"/>
      <c r="L6" s="20"/>
    </row>
    <row r="7" spans="1:12" ht="16.5">
      <c r="A7" s="18" t="s">
        <v>148</v>
      </c>
      <c r="B7" s="76">
        <v>3.3</v>
      </c>
      <c r="C7" s="76">
        <v>-2.8</v>
      </c>
      <c r="D7" s="76">
        <v>0.82455643000000001</v>
      </c>
      <c r="E7" s="26"/>
      <c r="J7" s="42"/>
      <c r="K7" s="42"/>
      <c r="L7" s="20"/>
    </row>
    <row r="8" spans="1:12" ht="16.5">
      <c r="A8" s="18" t="s">
        <v>145</v>
      </c>
      <c r="B8" s="76">
        <v>3.4</v>
      </c>
      <c r="C8" s="76">
        <v>-4.4000000000000004</v>
      </c>
      <c r="D8" s="76">
        <v>-0.89295461899999995</v>
      </c>
      <c r="E8" s="26"/>
      <c r="J8" s="42"/>
      <c r="K8" s="42"/>
      <c r="L8" s="20"/>
    </row>
    <row r="9" spans="1:12" ht="16.5">
      <c r="A9" s="18" t="s">
        <v>146</v>
      </c>
      <c r="B9" s="76">
        <v>6.2</v>
      </c>
      <c r="C9" s="76">
        <v>-10.8</v>
      </c>
      <c r="D9" s="76">
        <v>-4.8480081799999999</v>
      </c>
      <c r="E9" s="26"/>
      <c r="J9" s="42"/>
      <c r="K9" s="42"/>
      <c r="L9" s="20"/>
    </row>
    <row r="10" spans="1:12" ht="16.5">
      <c r="A10" s="18" t="s">
        <v>174</v>
      </c>
      <c r="B10" s="76">
        <v>5</v>
      </c>
      <c r="C10" s="76">
        <v>-3</v>
      </c>
      <c r="D10" s="76">
        <v>2.0061339299999998</v>
      </c>
      <c r="E10" s="26"/>
      <c r="J10" s="42"/>
      <c r="K10" s="42"/>
      <c r="L10" s="20"/>
    </row>
    <row r="11" spans="1:12" ht="16.5">
      <c r="A11" s="18" t="s">
        <v>148</v>
      </c>
      <c r="B11" s="76">
        <v>5</v>
      </c>
      <c r="C11" s="76">
        <v>-7.6</v>
      </c>
      <c r="D11" s="76">
        <v>-2.6364120099999999</v>
      </c>
      <c r="E11" s="26"/>
      <c r="J11" s="42"/>
      <c r="K11" s="42"/>
      <c r="L11" s="20"/>
    </row>
    <row r="12" spans="1:12" ht="16.5">
      <c r="A12" s="18" t="s">
        <v>145</v>
      </c>
      <c r="B12" s="76">
        <v>2.7</v>
      </c>
      <c r="C12" s="76">
        <v>-1.9</v>
      </c>
      <c r="D12" s="76">
        <v>1.18833696</v>
      </c>
      <c r="E12" s="26"/>
      <c r="J12" s="42"/>
      <c r="K12" s="42"/>
      <c r="L12" s="20"/>
    </row>
    <row r="13" spans="1:12" ht="16.5">
      <c r="A13" s="18" t="s">
        <v>146</v>
      </c>
      <c r="B13" s="76">
        <v>3.9</v>
      </c>
      <c r="C13" s="76">
        <v>-5.3</v>
      </c>
      <c r="D13" s="76">
        <v>-1.8000294999999999</v>
      </c>
      <c r="E13" s="26"/>
      <c r="J13" s="42"/>
      <c r="K13" s="42"/>
      <c r="L13" s="20"/>
    </row>
    <row r="14" spans="1:12" ht="16.5">
      <c r="A14" s="99" t="s">
        <v>175</v>
      </c>
      <c r="B14" s="127">
        <v>3</v>
      </c>
      <c r="C14" s="127">
        <v>-2.1</v>
      </c>
      <c r="D14" s="76">
        <v>0.93705443099999997</v>
      </c>
      <c r="E14" s="26"/>
      <c r="J14" s="42"/>
      <c r="K14" s="42"/>
      <c r="L14" s="20"/>
    </row>
    <row r="15" spans="1:12" ht="16.5">
      <c r="A15" s="99" t="s">
        <v>148</v>
      </c>
      <c r="B15" s="127">
        <v>3.6</v>
      </c>
      <c r="C15" s="127">
        <v>4.3</v>
      </c>
      <c r="D15" s="76">
        <v>7.9429593199999999</v>
      </c>
      <c r="E15" s="26"/>
      <c r="K15" s="20"/>
      <c r="L15" s="20"/>
    </row>
    <row r="16" spans="1:12" ht="16.5">
      <c r="A16" s="99" t="s">
        <v>145</v>
      </c>
      <c r="B16" s="127">
        <v>4.4000000000000004</v>
      </c>
      <c r="C16" s="127">
        <v>4</v>
      </c>
      <c r="D16" s="76">
        <v>8.3133774099999993</v>
      </c>
      <c r="E16" s="26"/>
      <c r="K16" s="20"/>
      <c r="L16" s="20"/>
    </row>
    <row r="17" spans="1:5" ht="16.5">
      <c r="A17" s="99" t="s">
        <v>146</v>
      </c>
      <c r="B17" s="127">
        <v>3</v>
      </c>
      <c r="C17" s="127">
        <v>5.2</v>
      </c>
      <c r="D17" s="76">
        <v>8.2615451800000006</v>
      </c>
      <c r="E17" s="26"/>
    </row>
    <row r="18" spans="1:5" ht="16.5">
      <c r="A18" s="99" t="s">
        <v>176</v>
      </c>
      <c r="B18" s="99">
        <v>7.7</v>
      </c>
      <c r="C18" s="99">
        <v>-3.5</v>
      </c>
      <c r="D18" s="26">
        <v>5.1346284999999998</v>
      </c>
    </row>
    <row r="19" spans="1:5" ht="16.5">
      <c r="A19" s="99" t="s">
        <v>148</v>
      </c>
      <c r="B19" s="99">
        <v>0</v>
      </c>
      <c r="C19" s="99">
        <v>11.5</v>
      </c>
      <c r="D19" s="26">
        <v>11.3905166</v>
      </c>
    </row>
    <row r="20" spans="1:5" ht="16.5">
      <c r="A20" s="99" t="s">
        <v>145</v>
      </c>
      <c r="B20" s="99">
        <v>2.1</v>
      </c>
      <c r="C20" s="188">
        <f>D20-B20</f>
        <v>3.8261708300000001</v>
      </c>
      <c r="D20" s="26">
        <v>5.9261708300000002</v>
      </c>
    </row>
    <row r="21" spans="1:5" ht="16.5">
      <c r="A21" s="99" t="s">
        <v>146</v>
      </c>
      <c r="B21" s="99">
        <v>2.7</v>
      </c>
      <c r="C21" s="188">
        <f t="shared" ref="C21:C29" si="0">D21-B21</f>
        <v>2.2999999999999998</v>
      </c>
      <c r="D21" s="26">
        <v>5</v>
      </c>
    </row>
    <row r="22" spans="1:5" ht="16.5">
      <c r="A22" s="99" t="s">
        <v>177</v>
      </c>
      <c r="B22" s="63">
        <v>1.7</v>
      </c>
      <c r="C22" s="188">
        <f t="shared" si="0"/>
        <v>3.3074308584615437</v>
      </c>
      <c r="D22" s="26">
        <v>5.0074308584615439</v>
      </c>
    </row>
    <row r="23" spans="1:5" ht="16.5">
      <c r="A23" s="65" t="s">
        <v>148</v>
      </c>
      <c r="B23" s="63">
        <v>10.199999999999999</v>
      </c>
      <c r="C23" s="188">
        <f t="shared" si="0"/>
        <v>-20.62570863434425</v>
      </c>
      <c r="D23" s="26">
        <v>-10.42570863434425</v>
      </c>
    </row>
    <row r="24" spans="1:5" ht="16.5">
      <c r="A24" s="99" t="s">
        <v>145</v>
      </c>
      <c r="B24" s="187">
        <v>10.1</v>
      </c>
      <c r="C24" s="188">
        <f t="shared" si="0"/>
        <v>-9.4601904636109992</v>
      </c>
      <c r="D24" s="26">
        <v>0.6398095363890004</v>
      </c>
    </row>
    <row r="25" spans="1:5" ht="16.5">
      <c r="A25" s="99" t="s">
        <v>146</v>
      </c>
      <c r="B25" s="187">
        <v>9.8000000000000007</v>
      </c>
      <c r="C25" s="188">
        <f t="shared" si="0"/>
        <v>-13.45291904424117</v>
      </c>
      <c r="D25" s="26">
        <v>-3.6529190442411696</v>
      </c>
    </row>
    <row r="26" spans="1:5">
      <c r="A26" s="99" t="s">
        <v>178</v>
      </c>
      <c r="B26" s="18">
        <v>11.1</v>
      </c>
      <c r="C26" s="188">
        <f t="shared" si="0"/>
        <v>-13.766821409687083</v>
      </c>
      <c r="D26" s="4">
        <v>-2.666821409687083</v>
      </c>
    </row>
    <row r="27" spans="1:5">
      <c r="A27" s="65" t="s">
        <v>148</v>
      </c>
      <c r="B27" s="18">
        <v>15.1</v>
      </c>
      <c r="C27" s="188">
        <f t="shared" si="0"/>
        <v>-21.344690757169129</v>
      </c>
      <c r="D27" s="4">
        <v>-6.2446907571691304</v>
      </c>
    </row>
    <row r="28" spans="1:5">
      <c r="A28" s="99" t="s">
        <v>145</v>
      </c>
      <c r="B28" s="18">
        <v>21.7</v>
      </c>
      <c r="C28" s="188">
        <f t="shared" si="0"/>
        <v>-24.662580523299837</v>
      </c>
      <c r="D28" s="4">
        <v>-2.9625805232998381</v>
      </c>
    </row>
    <row r="29" spans="1:5" ht="16.5">
      <c r="B29" s="18">
        <v>26.6</v>
      </c>
      <c r="C29" s="188">
        <f t="shared" si="0"/>
        <v>-18.169597599957427</v>
      </c>
      <c r="D29" s="221">
        <v>8.4304024000425741</v>
      </c>
    </row>
    <row r="30" spans="1:5" ht="16.5">
      <c r="D30" s="64"/>
    </row>
    <row r="31" spans="1:5" ht="16.5">
      <c r="D31" s="64"/>
    </row>
  </sheetData>
  <hyperlinks>
    <hyperlink ref="A1" location="Ցանկ!A1" display="Ցանկ!A1"/>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4"/>
  <sheetViews>
    <sheetView zoomScaleNormal="100" workbookViewId="0"/>
  </sheetViews>
  <sheetFormatPr defaultColWidth="8.88671875" defaultRowHeight="16.5"/>
  <cols>
    <col min="1" max="1" width="11.44140625" style="16" bestFit="1" customWidth="1"/>
    <col min="2" max="16384" width="8.88671875" style="16"/>
  </cols>
  <sheetData>
    <row r="1" spans="1:6">
      <c r="A1" s="297" t="s">
        <v>810</v>
      </c>
      <c r="B1" s="91" t="s">
        <v>311</v>
      </c>
      <c r="C1" s="256" t="s">
        <v>312</v>
      </c>
      <c r="D1" s="256" t="s">
        <v>313</v>
      </c>
      <c r="E1" s="256" t="s">
        <v>314</v>
      </c>
      <c r="F1" s="256" t="s">
        <v>315</v>
      </c>
    </row>
    <row r="2" spans="1:6">
      <c r="A2" s="66">
        <v>42746</v>
      </c>
      <c r="B2" s="67"/>
      <c r="C2" s="92">
        <v>5.9596689160691687</v>
      </c>
      <c r="D2" s="67">
        <v>6.25</v>
      </c>
      <c r="E2" s="93">
        <v>4.75</v>
      </c>
      <c r="F2" s="93">
        <v>7.75</v>
      </c>
    </row>
    <row r="3" spans="1:6">
      <c r="A3" s="66">
        <v>42753</v>
      </c>
      <c r="B3" s="67"/>
      <c r="C3" s="92">
        <v>5.9889129642749754</v>
      </c>
      <c r="D3" s="67">
        <v>6.25</v>
      </c>
      <c r="E3" s="93">
        <v>4.75</v>
      </c>
      <c r="F3" s="93">
        <v>7.75</v>
      </c>
    </row>
    <row r="4" spans="1:6">
      <c r="A4" s="66">
        <v>42760</v>
      </c>
      <c r="B4" s="67">
        <v>6.2901999999999996</v>
      </c>
      <c r="C4" s="92">
        <v>6.2032623493730519</v>
      </c>
      <c r="D4" s="67">
        <v>6.25</v>
      </c>
      <c r="E4" s="93">
        <v>4.75</v>
      </c>
      <c r="F4" s="93">
        <v>7.75</v>
      </c>
    </row>
    <row r="5" spans="1:6">
      <c r="A5" s="66">
        <v>42767</v>
      </c>
      <c r="B5" s="67">
        <v>6.3182</v>
      </c>
      <c r="C5" s="92">
        <v>6.2051500307809997</v>
      </c>
      <c r="D5" s="67">
        <v>6.25</v>
      </c>
      <c r="E5" s="93">
        <v>4.75</v>
      </c>
      <c r="F5" s="93">
        <v>7.75</v>
      </c>
    </row>
    <row r="6" spans="1:6">
      <c r="A6" s="66">
        <v>42774</v>
      </c>
      <c r="B6" s="67"/>
      <c r="C6" s="92">
        <v>6.23</v>
      </c>
      <c r="D6" s="67">
        <v>6.25</v>
      </c>
      <c r="E6" s="93">
        <v>4.75</v>
      </c>
      <c r="F6" s="93">
        <v>7.75</v>
      </c>
    </row>
    <row r="7" spans="1:6">
      <c r="A7" s="66">
        <v>42781</v>
      </c>
      <c r="B7" s="67">
        <v>6.0892999999999997</v>
      </c>
      <c r="C7" s="92">
        <v>6.0102644753384808</v>
      </c>
      <c r="D7" s="67">
        <v>6</v>
      </c>
      <c r="E7" s="93">
        <v>4.5</v>
      </c>
      <c r="F7" s="93">
        <v>7.5</v>
      </c>
    </row>
    <row r="8" spans="1:6">
      <c r="A8" s="66">
        <v>42788</v>
      </c>
      <c r="B8" s="67">
        <v>6.0994000000000002</v>
      </c>
      <c r="C8" s="92">
        <v>6.0323513318576367</v>
      </c>
      <c r="D8" s="67">
        <v>6</v>
      </c>
      <c r="E8" s="93">
        <v>4.5</v>
      </c>
      <c r="F8" s="93">
        <v>7.5</v>
      </c>
    </row>
    <row r="9" spans="1:6">
      <c r="A9" s="66">
        <v>42795</v>
      </c>
      <c r="B9" s="67">
        <v>6.0571999999999999</v>
      </c>
      <c r="C9" s="92">
        <v>6.0374430500501646</v>
      </c>
      <c r="D9" s="67">
        <v>6</v>
      </c>
      <c r="E9" s="93">
        <v>4.5</v>
      </c>
      <c r="F9" s="93">
        <v>7.5</v>
      </c>
    </row>
    <row r="10" spans="1:6">
      <c r="A10" s="66">
        <v>42803</v>
      </c>
      <c r="B10" s="67"/>
      <c r="C10" s="92">
        <v>6.0205572915955949</v>
      </c>
      <c r="D10" s="67">
        <v>6</v>
      </c>
      <c r="E10" s="93">
        <v>4.5</v>
      </c>
      <c r="F10" s="93">
        <v>7.5</v>
      </c>
    </row>
    <row r="11" spans="1:6">
      <c r="A11" s="66">
        <v>42809</v>
      </c>
      <c r="B11" s="67">
        <v>6.0473999999999997</v>
      </c>
      <c r="C11" s="92">
        <v>5.950039091712557</v>
      </c>
      <c r="D11" s="67">
        <v>6</v>
      </c>
      <c r="E11" s="93">
        <v>4.5</v>
      </c>
      <c r="F11" s="93">
        <v>7.5</v>
      </c>
    </row>
    <row r="12" spans="1:6">
      <c r="A12" s="66">
        <v>42816</v>
      </c>
      <c r="B12" s="67">
        <v>6.1036000000000001</v>
      </c>
      <c r="C12" s="92">
        <v>6.0578014215399145</v>
      </c>
      <c r="D12" s="67">
        <v>6</v>
      </c>
      <c r="E12" s="93">
        <v>4.5</v>
      </c>
      <c r="F12" s="93">
        <v>7.5</v>
      </c>
    </row>
    <row r="13" spans="1:6">
      <c r="A13" s="66">
        <v>42823</v>
      </c>
      <c r="B13" s="67">
        <v>6.1547999999999998</v>
      </c>
      <c r="C13" s="92">
        <v>6.0581107877178653</v>
      </c>
      <c r="D13" s="67">
        <v>6</v>
      </c>
      <c r="E13" s="93">
        <v>4.5</v>
      </c>
      <c r="F13" s="93">
        <v>7.5</v>
      </c>
    </row>
    <row r="14" spans="1:6">
      <c r="A14" s="66">
        <v>42830</v>
      </c>
      <c r="B14" s="67">
        <v>6.1231999999999998</v>
      </c>
      <c r="C14" s="92">
        <v>6.0791317020426385</v>
      </c>
      <c r="D14" s="67">
        <v>6</v>
      </c>
      <c r="E14" s="93">
        <v>4.5</v>
      </c>
      <c r="F14" s="93">
        <v>7.5</v>
      </c>
    </row>
    <row r="15" spans="1:6">
      <c r="A15" s="66">
        <v>42837</v>
      </c>
      <c r="B15" s="67">
        <v>6.15</v>
      </c>
      <c r="C15" s="92">
        <v>6.05</v>
      </c>
      <c r="D15" s="67">
        <v>6</v>
      </c>
      <c r="E15" s="93">
        <v>4.5</v>
      </c>
      <c r="F15" s="93">
        <v>7.5</v>
      </c>
    </row>
    <row r="16" spans="1:6">
      <c r="A16" s="66">
        <v>42844</v>
      </c>
      <c r="B16" s="67">
        <v>6.1228999999999996</v>
      </c>
      <c r="C16" s="92">
        <v>6.0321002862215138</v>
      </c>
      <c r="D16" s="67">
        <v>6</v>
      </c>
      <c r="E16" s="93">
        <v>4.5</v>
      </c>
      <c r="F16" s="93">
        <v>7.5</v>
      </c>
    </row>
    <row r="17" spans="1:6">
      <c r="A17" s="66">
        <v>42851</v>
      </c>
      <c r="B17" s="67">
        <v>6.0957999999999997</v>
      </c>
      <c r="C17" s="92">
        <v>6.0066171310312324</v>
      </c>
      <c r="D17" s="67">
        <v>6</v>
      </c>
      <c r="E17" s="93">
        <v>4.5</v>
      </c>
      <c r="F17" s="93">
        <v>7.5</v>
      </c>
    </row>
    <row r="18" spans="1:6">
      <c r="A18" s="66">
        <v>42858</v>
      </c>
      <c r="B18" s="67">
        <v>6.1369999999999996</v>
      </c>
      <c r="C18" s="92">
        <v>5.9973996065825457</v>
      </c>
      <c r="D18" s="67">
        <v>6</v>
      </c>
      <c r="E18" s="93">
        <v>4.5</v>
      </c>
      <c r="F18" s="93">
        <v>7.5</v>
      </c>
    </row>
    <row r="19" spans="1:6">
      <c r="A19" s="66">
        <v>42865</v>
      </c>
      <c r="B19" s="67"/>
      <c r="C19" s="92">
        <v>5.8215825058102686</v>
      </c>
      <c r="D19" s="67">
        <v>6</v>
      </c>
      <c r="E19" s="93">
        <v>4.5</v>
      </c>
      <c r="F19" s="93">
        <v>7.5</v>
      </c>
    </row>
    <row r="20" spans="1:6">
      <c r="A20" s="66">
        <v>42872</v>
      </c>
      <c r="B20" s="67"/>
      <c r="C20" s="92">
        <v>5.921652791330164</v>
      </c>
      <c r="D20" s="67">
        <v>6</v>
      </c>
      <c r="E20" s="93">
        <v>4.5</v>
      </c>
      <c r="F20" s="93">
        <v>7.5</v>
      </c>
    </row>
    <row r="21" spans="1:6">
      <c r="A21" s="66">
        <v>42879</v>
      </c>
      <c r="B21" s="67"/>
      <c r="C21" s="92">
        <v>5.9599285745974004</v>
      </c>
      <c r="D21" s="67">
        <v>6</v>
      </c>
      <c r="E21" s="93">
        <v>4.5</v>
      </c>
      <c r="F21" s="93">
        <v>7.5</v>
      </c>
    </row>
    <row r="22" spans="1:6">
      <c r="A22" s="66">
        <v>42886</v>
      </c>
      <c r="B22" s="67"/>
      <c r="C22" s="92">
        <v>5.6825393610413464</v>
      </c>
      <c r="D22" s="67">
        <v>6</v>
      </c>
      <c r="E22" s="93">
        <v>4.5</v>
      </c>
      <c r="F22" s="93">
        <v>7.5</v>
      </c>
    </row>
    <row r="23" spans="1:6">
      <c r="A23" s="66">
        <v>42893</v>
      </c>
      <c r="B23" s="67"/>
      <c r="C23" s="92">
        <v>5.5825809738900514</v>
      </c>
      <c r="D23" s="67">
        <v>6</v>
      </c>
      <c r="E23" s="93">
        <v>4.5</v>
      </c>
      <c r="F23" s="93">
        <v>7.5</v>
      </c>
    </row>
    <row r="24" spans="1:6">
      <c r="A24" s="66">
        <v>42900</v>
      </c>
      <c r="B24" s="67"/>
      <c r="C24" s="92">
        <v>5.5893664874551972</v>
      </c>
      <c r="D24" s="67">
        <v>6</v>
      </c>
      <c r="E24" s="93">
        <v>4.5</v>
      </c>
      <c r="F24" s="93">
        <v>7.5</v>
      </c>
    </row>
    <row r="25" spans="1:6">
      <c r="A25" s="66">
        <v>42907</v>
      </c>
      <c r="B25" s="67">
        <v>6.0250000000000004</v>
      </c>
      <c r="C25" s="92">
        <v>5.648756308175396</v>
      </c>
      <c r="D25" s="67">
        <v>6</v>
      </c>
      <c r="E25" s="93">
        <v>4.5</v>
      </c>
      <c r="F25" s="93">
        <v>7.5</v>
      </c>
    </row>
    <row r="26" spans="1:6">
      <c r="A26" s="66">
        <v>42914</v>
      </c>
      <c r="B26" s="67">
        <v>6.0038</v>
      </c>
      <c r="C26" s="92">
        <v>5.7324251734390481</v>
      </c>
      <c r="D26" s="67">
        <v>6</v>
      </c>
      <c r="E26" s="93">
        <v>4.5</v>
      </c>
      <c r="F26" s="93">
        <v>7.5</v>
      </c>
    </row>
    <row r="27" spans="1:6">
      <c r="A27" s="66">
        <v>42921</v>
      </c>
      <c r="B27" s="67"/>
      <c r="C27" s="92">
        <v>5.6591731711520943</v>
      </c>
      <c r="D27" s="67">
        <v>6</v>
      </c>
      <c r="E27" s="93">
        <v>4.5</v>
      </c>
      <c r="F27" s="93">
        <v>7.5</v>
      </c>
    </row>
    <row r="28" spans="1:6">
      <c r="A28" s="66">
        <v>42928</v>
      </c>
      <c r="B28" s="67"/>
      <c r="C28" s="92">
        <v>5.7363224503409427</v>
      </c>
      <c r="D28" s="67">
        <v>6</v>
      </c>
      <c r="E28" s="93">
        <v>4.5</v>
      </c>
      <c r="F28" s="93">
        <v>7.5</v>
      </c>
    </row>
    <row r="29" spans="1:6">
      <c r="A29" s="66">
        <v>42935</v>
      </c>
      <c r="B29" s="67"/>
      <c r="C29" s="92">
        <v>5.6222268338503207</v>
      </c>
      <c r="D29" s="67">
        <v>6</v>
      </c>
      <c r="E29" s="93">
        <v>4.5</v>
      </c>
      <c r="F29" s="93">
        <v>7.5</v>
      </c>
    </row>
    <row r="30" spans="1:6">
      <c r="A30" s="66">
        <v>42942</v>
      </c>
      <c r="B30" s="67"/>
      <c r="C30" s="92">
        <v>5.4184975890733753</v>
      </c>
      <c r="D30" s="67">
        <v>6</v>
      </c>
      <c r="E30" s="93">
        <v>4.5</v>
      </c>
      <c r="F30" s="93">
        <v>7.5</v>
      </c>
    </row>
    <row r="31" spans="1:6">
      <c r="A31" s="66">
        <v>42949</v>
      </c>
      <c r="B31" s="67"/>
      <c r="C31" s="92">
        <v>5.1593812313060816</v>
      </c>
      <c r="D31" s="67">
        <v>6</v>
      </c>
      <c r="E31" s="93">
        <v>4.5</v>
      </c>
      <c r="F31" s="93">
        <v>7.5</v>
      </c>
    </row>
    <row r="32" spans="1:6">
      <c r="A32" s="66">
        <v>42956</v>
      </c>
      <c r="B32" s="67"/>
      <c r="C32" s="92">
        <v>5.1214706025979106</v>
      </c>
      <c r="D32" s="67">
        <v>6</v>
      </c>
      <c r="E32" s="93">
        <v>4.5</v>
      </c>
      <c r="F32" s="93">
        <v>7.5</v>
      </c>
    </row>
    <row r="33" spans="1:6">
      <c r="A33" s="66">
        <v>42963</v>
      </c>
      <c r="B33" s="67"/>
      <c r="C33" s="92">
        <v>5.35</v>
      </c>
      <c r="D33" s="67">
        <v>6</v>
      </c>
      <c r="E33" s="93">
        <v>4.5</v>
      </c>
      <c r="F33" s="93">
        <v>7.5</v>
      </c>
    </row>
    <row r="34" spans="1:6">
      <c r="A34" s="66">
        <v>42970</v>
      </c>
      <c r="B34" s="67"/>
      <c r="C34" s="92">
        <v>5.32</v>
      </c>
      <c r="D34" s="67">
        <v>6</v>
      </c>
      <c r="E34" s="93">
        <v>4.5</v>
      </c>
      <c r="F34" s="93">
        <v>7.5</v>
      </c>
    </row>
    <row r="35" spans="1:6">
      <c r="A35" s="66">
        <v>42977</v>
      </c>
      <c r="B35" s="67"/>
      <c r="C35" s="92">
        <v>5.15</v>
      </c>
      <c r="D35" s="67">
        <v>6</v>
      </c>
      <c r="E35" s="93">
        <v>4.5</v>
      </c>
      <c r="F35" s="93">
        <v>7.5</v>
      </c>
    </row>
    <row r="36" spans="1:6">
      <c r="A36" s="66">
        <v>42984</v>
      </c>
      <c r="B36" s="67"/>
      <c r="C36" s="92">
        <v>5.0138238524684935</v>
      </c>
      <c r="D36" s="67">
        <v>6</v>
      </c>
      <c r="E36" s="93">
        <v>4.5</v>
      </c>
      <c r="F36" s="93">
        <v>7.5</v>
      </c>
    </row>
    <row r="37" spans="1:6">
      <c r="A37" s="66">
        <v>42991</v>
      </c>
      <c r="B37" s="67"/>
      <c r="C37" s="92">
        <v>5.1504264894280993</v>
      </c>
      <c r="D37" s="67">
        <v>6</v>
      </c>
      <c r="E37" s="93">
        <v>4.5</v>
      </c>
      <c r="F37" s="93">
        <v>7.5</v>
      </c>
    </row>
    <row r="38" spans="1:6">
      <c r="A38" s="66">
        <v>42998</v>
      </c>
      <c r="B38" s="67"/>
      <c r="C38" s="92">
        <v>5.1483917927491119</v>
      </c>
      <c r="D38" s="67">
        <v>6</v>
      </c>
      <c r="E38" s="93">
        <v>4.5</v>
      </c>
      <c r="F38" s="93">
        <v>7.5</v>
      </c>
    </row>
    <row r="39" spans="1:6">
      <c r="A39" s="66">
        <v>43005</v>
      </c>
      <c r="B39" s="67">
        <v>6.06</v>
      </c>
      <c r="C39" s="92">
        <v>5.3033478016209967</v>
      </c>
      <c r="D39" s="67">
        <v>6</v>
      </c>
      <c r="E39" s="93">
        <v>4.5</v>
      </c>
      <c r="F39" s="93">
        <v>7.5</v>
      </c>
    </row>
    <row r="40" spans="1:6">
      <c r="A40" s="66">
        <v>43012</v>
      </c>
      <c r="B40" s="67"/>
      <c r="C40" s="92">
        <v>5.5327476295087159</v>
      </c>
      <c r="D40" s="67">
        <v>6</v>
      </c>
      <c r="E40" s="93">
        <v>4.5</v>
      </c>
      <c r="F40" s="93">
        <v>7.5</v>
      </c>
    </row>
    <row r="41" spans="1:6">
      <c r="A41" s="66">
        <v>43019</v>
      </c>
      <c r="B41" s="67"/>
      <c r="C41" s="92">
        <v>5.6196299863289711</v>
      </c>
      <c r="D41" s="67">
        <v>6</v>
      </c>
      <c r="E41" s="93">
        <v>4.5</v>
      </c>
      <c r="F41" s="93">
        <v>7.5</v>
      </c>
    </row>
    <row r="42" spans="1:6">
      <c r="A42" s="66">
        <v>43026</v>
      </c>
      <c r="B42" s="67"/>
      <c r="C42" s="92">
        <v>5.8051203582290327</v>
      </c>
      <c r="D42" s="67">
        <v>6</v>
      </c>
      <c r="E42" s="93">
        <v>4.5</v>
      </c>
      <c r="F42" s="93">
        <v>7.5</v>
      </c>
    </row>
    <row r="43" spans="1:6">
      <c r="A43" s="66">
        <v>43033</v>
      </c>
      <c r="B43" s="67">
        <v>6.0339999999999998</v>
      </c>
      <c r="C43" s="92">
        <v>5.8392499217170517</v>
      </c>
      <c r="D43" s="67">
        <v>6</v>
      </c>
      <c r="E43" s="93">
        <v>4.5</v>
      </c>
      <c r="F43" s="93">
        <v>7.5</v>
      </c>
    </row>
    <row r="44" spans="1:6">
      <c r="A44" s="66">
        <v>43040</v>
      </c>
      <c r="B44" s="67"/>
      <c r="C44" s="92">
        <v>5.7981012605695126</v>
      </c>
      <c r="D44" s="67">
        <v>6</v>
      </c>
      <c r="E44" s="93">
        <v>4.5</v>
      </c>
      <c r="F44" s="93">
        <v>7.5</v>
      </c>
    </row>
    <row r="45" spans="1:6">
      <c r="A45" s="66">
        <v>43047</v>
      </c>
      <c r="B45" s="67"/>
      <c r="C45" s="92">
        <v>5.7309841211589809</v>
      </c>
      <c r="D45" s="67">
        <v>6</v>
      </c>
      <c r="E45" s="93">
        <v>4.5</v>
      </c>
      <c r="F45" s="93">
        <v>7.5</v>
      </c>
    </row>
    <row r="46" spans="1:6">
      <c r="A46" s="66">
        <v>43054</v>
      </c>
      <c r="B46" s="67"/>
      <c r="C46" s="92">
        <v>5.7680539294035764</v>
      </c>
      <c r="D46" s="67">
        <v>6</v>
      </c>
      <c r="E46" s="93">
        <v>4.5</v>
      </c>
      <c r="F46" s="93">
        <v>7.5</v>
      </c>
    </row>
    <row r="47" spans="1:6">
      <c r="A47" s="66">
        <v>43061</v>
      </c>
      <c r="B47" s="67">
        <v>6.0890000000000004</v>
      </c>
      <c r="C47" s="92">
        <v>5.9224645906709288</v>
      </c>
      <c r="D47" s="67">
        <v>6</v>
      </c>
      <c r="E47" s="93">
        <v>4.5</v>
      </c>
      <c r="F47" s="93">
        <v>7.5</v>
      </c>
    </row>
    <row r="48" spans="1:6">
      <c r="A48" s="66">
        <v>43068</v>
      </c>
      <c r="B48" s="67">
        <v>6.1220999999999997</v>
      </c>
      <c r="C48" s="92">
        <v>6.0148700927824228</v>
      </c>
      <c r="D48" s="67">
        <v>6</v>
      </c>
      <c r="E48" s="93">
        <v>4.5</v>
      </c>
      <c r="F48" s="93">
        <v>7.5</v>
      </c>
    </row>
    <row r="49" spans="1:6">
      <c r="A49" s="66">
        <v>43075</v>
      </c>
      <c r="B49" s="67">
        <v>6.2652000000000001</v>
      </c>
      <c r="C49" s="92">
        <v>6.0653071273234582</v>
      </c>
      <c r="D49" s="67">
        <v>6</v>
      </c>
      <c r="E49" s="93">
        <v>4.5</v>
      </c>
      <c r="F49" s="93">
        <v>7.5</v>
      </c>
    </row>
    <row r="50" spans="1:6">
      <c r="A50" s="66">
        <v>43082</v>
      </c>
      <c r="B50" s="67">
        <v>6.3860000000000001</v>
      </c>
      <c r="C50" s="92">
        <v>6.2127851509905749</v>
      </c>
      <c r="D50" s="67">
        <v>6</v>
      </c>
      <c r="E50" s="93">
        <v>4.5</v>
      </c>
      <c r="F50" s="93">
        <v>7.5</v>
      </c>
    </row>
    <row r="51" spans="1:6">
      <c r="A51" s="66">
        <v>43089</v>
      </c>
      <c r="B51" s="67">
        <v>6.4134000000000002</v>
      </c>
      <c r="C51" s="92">
        <v>6.2651924841720819</v>
      </c>
      <c r="D51" s="67">
        <v>6</v>
      </c>
      <c r="E51" s="93">
        <v>4.5</v>
      </c>
      <c r="F51" s="93">
        <v>7.5</v>
      </c>
    </row>
    <row r="52" spans="1:6">
      <c r="A52" s="66">
        <v>43096</v>
      </c>
      <c r="B52" s="67">
        <v>6</v>
      </c>
      <c r="C52" s="92">
        <v>5.9856117145876686</v>
      </c>
      <c r="D52" s="67">
        <v>6</v>
      </c>
      <c r="E52" s="93">
        <v>4.5</v>
      </c>
      <c r="F52" s="93">
        <v>7.5</v>
      </c>
    </row>
    <row r="53" spans="1:6">
      <c r="A53" s="66">
        <v>43110</v>
      </c>
      <c r="B53" s="67">
        <v>6.22</v>
      </c>
      <c r="C53" s="92">
        <v>6.0539318271516995</v>
      </c>
      <c r="D53" s="67">
        <v>6</v>
      </c>
      <c r="E53" s="93">
        <v>4.5</v>
      </c>
      <c r="F53" s="93">
        <v>7.5</v>
      </c>
    </row>
    <row r="54" spans="1:6">
      <c r="A54" s="66">
        <v>43117</v>
      </c>
      <c r="B54" s="67"/>
      <c r="C54" s="92">
        <v>5.9768534270388853</v>
      </c>
      <c r="D54" s="67">
        <v>6</v>
      </c>
      <c r="E54" s="93">
        <v>4.5</v>
      </c>
      <c r="F54" s="93">
        <v>7.5</v>
      </c>
    </row>
    <row r="55" spans="1:6">
      <c r="A55" s="66">
        <v>43124</v>
      </c>
      <c r="B55" s="67">
        <v>6.3964999999999996</v>
      </c>
      <c r="C55" s="92">
        <v>5.9801343580372981</v>
      </c>
      <c r="D55" s="67">
        <v>6</v>
      </c>
      <c r="E55" s="93">
        <v>4.5</v>
      </c>
      <c r="F55" s="93">
        <v>7.5</v>
      </c>
    </row>
    <row r="56" spans="1:6">
      <c r="A56" s="66">
        <v>43131</v>
      </c>
      <c r="B56" s="67">
        <v>6.4024000000000001</v>
      </c>
      <c r="C56" s="92">
        <v>6.1</v>
      </c>
      <c r="D56" s="67">
        <v>6</v>
      </c>
      <c r="E56" s="93">
        <v>4.5</v>
      </c>
      <c r="F56" s="93">
        <v>7.5</v>
      </c>
    </row>
    <row r="57" spans="1:6">
      <c r="A57" s="66">
        <v>43138</v>
      </c>
      <c r="B57" s="67"/>
      <c r="C57" s="92">
        <v>5.4880153899549891</v>
      </c>
      <c r="D57" s="67">
        <v>6</v>
      </c>
      <c r="E57" s="93">
        <v>4.5</v>
      </c>
      <c r="F57" s="93">
        <v>7.5</v>
      </c>
    </row>
    <row r="58" spans="1:6">
      <c r="A58" s="66">
        <v>43145</v>
      </c>
      <c r="B58" s="67"/>
      <c r="C58" s="92">
        <v>5.9317163527745986</v>
      </c>
      <c r="D58" s="67">
        <v>6</v>
      </c>
      <c r="E58" s="93">
        <v>4.5</v>
      </c>
      <c r="F58" s="93">
        <v>7.5</v>
      </c>
    </row>
    <row r="59" spans="1:6">
      <c r="A59" s="66">
        <v>43152</v>
      </c>
      <c r="B59" s="67"/>
      <c r="C59" s="92">
        <v>6.0052236806857753</v>
      </c>
      <c r="D59" s="67">
        <v>6</v>
      </c>
      <c r="E59" s="93">
        <v>4.5</v>
      </c>
      <c r="F59" s="93">
        <v>7.5</v>
      </c>
    </row>
    <row r="60" spans="1:6">
      <c r="A60" s="66">
        <v>43159</v>
      </c>
      <c r="B60" s="67"/>
      <c r="C60" s="92">
        <v>5.9854191980558928</v>
      </c>
      <c r="D60" s="67">
        <v>6</v>
      </c>
      <c r="E60" s="93">
        <v>4.5</v>
      </c>
      <c r="F60" s="93">
        <v>7.5</v>
      </c>
    </row>
    <row r="61" spans="1:6">
      <c r="A61" s="66">
        <v>43166</v>
      </c>
      <c r="B61" s="67"/>
      <c r="C61" s="92">
        <v>6</v>
      </c>
      <c r="D61" s="67">
        <v>6</v>
      </c>
      <c r="E61" s="93">
        <v>4.5</v>
      </c>
      <c r="F61" s="93">
        <v>7.5</v>
      </c>
    </row>
    <row r="62" spans="1:6">
      <c r="A62" s="66">
        <v>43173</v>
      </c>
      <c r="B62" s="67"/>
      <c r="C62" s="92">
        <v>6</v>
      </c>
      <c r="D62" s="67">
        <v>6</v>
      </c>
      <c r="E62" s="93">
        <v>4.5</v>
      </c>
      <c r="F62" s="93">
        <v>7.5</v>
      </c>
    </row>
    <row r="63" spans="1:6">
      <c r="A63" s="66">
        <v>43180</v>
      </c>
      <c r="B63" s="67"/>
      <c r="C63" s="92">
        <v>6</v>
      </c>
      <c r="D63" s="67">
        <v>6</v>
      </c>
      <c r="E63" s="93">
        <v>4.5</v>
      </c>
      <c r="F63" s="93">
        <v>7.5</v>
      </c>
    </row>
    <row r="64" spans="1:6">
      <c r="A64" s="66">
        <v>43187</v>
      </c>
      <c r="B64" s="67">
        <v>6.02</v>
      </c>
      <c r="C64" s="92">
        <v>6</v>
      </c>
      <c r="D64" s="67">
        <v>6</v>
      </c>
      <c r="E64" s="93">
        <v>4.5</v>
      </c>
      <c r="F64" s="93">
        <v>7.5</v>
      </c>
    </row>
    <row r="65" spans="1:6">
      <c r="A65" s="66">
        <v>43194</v>
      </c>
      <c r="B65" s="67"/>
      <c r="C65" s="92">
        <v>5.9931242274412853</v>
      </c>
      <c r="D65" s="67">
        <v>6</v>
      </c>
      <c r="E65" s="93">
        <v>4.5</v>
      </c>
      <c r="F65" s="93">
        <v>7.5</v>
      </c>
    </row>
    <row r="66" spans="1:6">
      <c r="A66" s="66">
        <v>43201</v>
      </c>
      <c r="B66" s="67"/>
      <c r="C66" s="92">
        <v>5.7975766215253026</v>
      </c>
      <c r="D66" s="67">
        <v>6</v>
      </c>
      <c r="E66" s="93">
        <v>4.5</v>
      </c>
      <c r="F66" s="93">
        <v>7.5</v>
      </c>
    </row>
    <row r="67" spans="1:6">
      <c r="A67" s="66">
        <v>43208</v>
      </c>
      <c r="B67" s="67">
        <v>6.02</v>
      </c>
      <c r="C67" s="92">
        <v>5.9846561584600364</v>
      </c>
      <c r="D67" s="67">
        <v>6</v>
      </c>
      <c r="E67" s="93">
        <v>4.5</v>
      </c>
      <c r="F67" s="93">
        <v>7.5</v>
      </c>
    </row>
    <row r="68" spans="1:6">
      <c r="A68" s="66">
        <v>43215</v>
      </c>
      <c r="B68" s="67">
        <v>6.2953999999999999</v>
      </c>
      <c r="C68" s="92">
        <v>5.97</v>
      </c>
      <c r="D68" s="67">
        <v>6</v>
      </c>
      <c r="E68" s="93">
        <v>4.5</v>
      </c>
      <c r="F68" s="93">
        <v>7.5</v>
      </c>
    </row>
    <row r="69" spans="1:6">
      <c r="A69" s="66">
        <v>43222</v>
      </c>
      <c r="B69" s="67">
        <v>6.72</v>
      </c>
      <c r="C69" s="92">
        <v>6.22</v>
      </c>
      <c r="D69" s="67">
        <v>6</v>
      </c>
      <c r="E69" s="93">
        <v>4.5</v>
      </c>
      <c r="F69" s="93">
        <v>7.5</v>
      </c>
    </row>
    <row r="70" spans="1:6">
      <c r="A70" s="66">
        <v>43230</v>
      </c>
      <c r="B70" s="67">
        <v>6.74</v>
      </c>
      <c r="C70" s="92">
        <v>6.3575452500803253</v>
      </c>
      <c r="D70" s="67">
        <v>6</v>
      </c>
      <c r="E70" s="93">
        <v>4.5</v>
      </c>
      <c r="F70" s="93">
        <v>7.5</v>
      </c>
    </row>
    <row r="71" spans="1:6">
      <c r="A71" s="66">
        <v>43236</v>
      </c>
      <c r="B71" s="67">
        <v>6.3329000000000004</v>
      </c>
      <c r="C71" s="92">
        <v>6.2369926199261991</v>
      </c>
      <c r="D71" s="67">
        <v>6</v>
      </c>
      <c r="E71" s="93">
        <v>4.5</v>
      </c>
      <c r="F71" s="93">
        <v>7.5</v>
      </c>
    </row>
    <row r="72" spans="1:6">
      <c r="A72" s="66">
        <v>43242</v>
      </c>
      <c r="B72" s="67">
        <v>6.0762</v>
      </c>
      <c r="C72" s="92">
        <v>6.1466738732745716</v>
      </c>
      <c r="D72" s="67">
        <v>6</v>
      </c>
      <c r="E72" s="93">
        <v>4.5</v>
      </c>
      <c r="F72" s="93">
        <v>7.5</v>
      </c>
    </row>
    <row r="73" spans="1:6">
      <c r="A73" s="66">
        <v>43249</v>
      </c>
      <c r="B73" s="67">
        <v>6.0975999999999999</v>
      </c>
      <c r="C73" s="92">
        <v>6.1141669406092483</v>
      </c>
      <c r="D73" s="67">
        <v>6</v>
      </c>
      <c r="E73" s="93">
        <v>4.5</v>
      </c>
      <c r="F73" s="93">
        <v>7.5</v>
      </c>
    </row>
    <row r="74" spans="1:6">
      <c r="A74" s="66">
        <v>43257</v>
      </c>
      <c r="B74" s="67">
        <v>6.03</v>
      </c>
      <c r="C74" s="92">
        <v>6.0287004181979471</v>
      </c>
      <c r="D74" s="67">
        <v>6</v>
      </c>
      <c r="E74" s="93">
        <v>4.5</v>
      </c>
      <c r="F74" s="93">
        <v>7.5</v>
      </c>
    </row>
    <row r="75" spans="1:6">
      <c r="A75" s="66">
        <v>43264</v>
      </c>
      <c r="B75" s="67">
        <v>6.1089000000000002</v>
      </c>
      <c r="C75" s="92">
        <v>6.0660363946545353</v>
      </c>
      <c r="D75" s="67">
        <v>6</v>
      </c>
      <c r="E75" s="93">
        <v>4.5</v>
      </c>
      <c r="F75" s="93">
        <v>7.5</v>
      </c>
    </row>
    <row r="76" spans="1:6">
      <c r="A76" s="66">
        <v>43271</v>
      </c>
      <c r="B76" s="67">
        <v>6.2840999999999996</v>
      </c>
      <c r="C76" s="92">
        <v>6.1178801386825157</v>
      </c>
      <c r="D76" s="67">
        <v>6</v>
      </c>
      <c r="E76" s="93">
        <v>4.5</v>
      </c>
      <c r="F76" s="93">
        <v>7.5</v>
      </c>
    </row>
    <row r="77" spans="1:6">
      <c r="A77" s="66">
        <v>43278</v>
      </c>
      <c r="B77" s="67">
        <v>6.3470000000000004</v>
      </c>
      <c r="C77" s="92">
        <v>6.1842472118959106</v>
      </c>
      <c r="D77" s="67">
        <v>6</v>
      </c>
      <c r="E77" s="93">
        <v>4.5</v>
      </c>
      <c r="F77" s="93">
        <v>7.5</v>
      </c>
    </row>
    <row r="78" spans="1:6">
      <c r="A78" s="66">
        <v>43285</v>
      </c>
      <c r="B78" s="67">
        <v>6.32</v>
      </c>
      <c r="C78" s="92">
        <v>6.1740266811870406</v>
      </c>
      <c r="D78" s="67">
        <v>6</v>
      </c>
      <c r="E78" s="93">
        <v>4.5</v>
      </c>
      <c r="F78" s="93">
        <v>7.5</v>
      </c>
    </row>
    <row r="79" spans="1:6">
      <c r="A79" s="66">
        <v>43292</v>
      </c>
      <c r="B79" s="67">
        <v>6.2958999999999996</v>
      </c>
      <c r="C79" s="92">
        <v>6.2080984409356565</v>
      </c>
      <c r="D79" s="67">
        <v>6</v>
      </c>
      <c r="E79" s="93">
        <v>4.5</v>
      </c>
      <c r="F79" s="93">
        <v>7.5</v>
      </c>
    </row>
    <row r="80" spans="1:6">
      <c r="A80" s="66">
        <v>43299</v>
      </c>
      <c r="B80" s="67">
        <v>6.3375000000000004</v>
      </c>
      <c r="C80" s="92">
        <v>6.2756697085663822</v>
      </c>
      <c r="D80" s="67">
        <v>6</v>
      </c>
      <c r="E80" s="93">
        <v>4.5</v>
      </c>
      <c r="F80" s="93">
        <v>7.5</v>
      </c>
    </row>
    <row r="81" spans="1:6">
      <c r="A81" s="66">
        <v>43306</v>
      </c>
      <c r="B81" s="67">
        <v>6.3617999999999997</v>
      </c>
      <c r="C81" s="92">
        <v>6.225542168674699</v>
      </c>
      <c r="D81" s="67">
        <v>6</v>
      </c>
      <c r="E81" s="93">
        <v>4.5</v>
      </c>
      <c r="F81" s="93">
        <v>7.5</v>
      </c>
    </row>
    <row r="82" spans="1:6">
      <c r="A82" s="66">
        <v>43313</v>
      </c>
      <c r="B82" s="67">
        <v>6.2065000000000001</v>
      </c>
      <c r="C82" s="92">
        <v>6.2175656984785617</v>
      </c>
      <c r="D82" s="67">
        <v>6</v>
      </c>
      <c r="E82" s="93">
        <v>4.5</v>
      </c>
      <c r="F82" s="93">
        <v>7.5</v>
      </c>
    </row>
    <row r="83" spans="1:6">
      <c r="A83" s="66">
        <v>43320</v>
      </c>
      <c r="B83" s="67">
        <v>6.1406000000000001</v>
      </c>
      <c r="C83" s="92">
        <v>6.1192982456140355</v>
      </c>
      <c r="D83" s="67">
        <v>6</v>
      </c>
      <c r="E83" s="93">
        <v>4.5</v>
      </c>
      <c r="F83" s="93">
        <v>7.5</v>
      </c>
    </row>
    <row r="84" spans="1:6">
      <c r="A84" s="66">
        <v>43327</v>
      </c>
      <c r="B84" s="67">
        <v>6.23</v>
      </c>
      <c r="C84" s="92">
        <v>6.1504322003178764</v>
      </c>
      <c r="D84" s="67">
        <v>6</v>
      </c>
      <c r="E84" s="93">
        <v>4.5</v>
      </c>
      <c r="F84" s="93">
        <v>7.5</v>
      </c>
    </row>
    <row r="85" spans="1:6">
      <c r="A85" s="66">
        <v>43334</v>
      </c>
      <c r="B85" s="67">
        <v>6.1238999999999999</v>
      </c>
      <c r="C85" s="92">
        <v>6.1831895635915526</v>
      </c>
      <c r="D85" s="67">
        <v>6</v>
      </c>
      <c r="E85" s="93">
        <v>4.5</v>
      </c>
      <c r="F85" s="93">
        <v>7.5</v>
      </c>
    </row>
    <row r="86" spans="1:6">
      <c r="A86" s="66">
        <v>43341</v>
      </c>
      <c r="B86" s="67">
        <v>6.13</v>
      </c>
      <c r="C86" s="92">
        <v>6.15</v>
      </c>
      <c r="D86" s="67">
        <v>6</v>
      </c>
      <c r="E86" s="93">
        <v>4.5</v>
      </c>
      <c r="F86" s="93">
        <v>7.5</v>
      </c>
    </row>
    <row r="87" spans="1:6">
      <c r="A87" s="66">
        <v>43348</v>
      </c>
      <c r="B87" s="67">
        <v>6.09</v>
      </c>
      <c r="C87" s="92">
        <v>6.14</v>
      </c>
      <c r="D87" s="67">
        <v>6</v>
      </c>
      <c r="E87" s="93">
        <v>4.5</v>
      </c>
      <c r="F87" s="93">
        <v>7.5</v>
      </c>
    </row>
    <row r="88" spans="1:6">
      <c r="A88" s="66">
        <v>43355</v>
      </c>
      <c r="B88" s="67">
        <v>6.0777099999999997</v>
      </c>
      <c r="C88" s="92">
        <v>6.15</v>
      </c>
      <c r="D88" s="67">
        <v>6</v>
      </c>
      <c r="E88" s="93">
        <v>4.5</v>
      </c>
      <c r="F88" s="93">
        <v>7.5</v>
      </c>
    </row>
    <row r="89" spans="1:6">
      <c r="A89" s="66">
        <v>43362</v>
      </c>
      <c r="B89" s="67">
        <v>6.0891000000000002</v>
      </c>
      <c r="C89" s="92">
        <v>6.1407030284880024</v>
      </c>
      <c r="D89" s="67">
        <v>6</v>
      </c>
      <c r="E89" s="93">
        <v>4.5</v>
      </c>
      <c r="F89" s="93">
        <v>7.5</v>
      </c>
    </row>
    <row r="90" spans="1:6">
      <c r="A90" s="66">
        <v>43369</v>
      </c>
      <c r="B90" s="67">
        <v>6.1158000000000001</v>
      </c>
      <c r="C90" s="92">
        <v>6.1345191248229183</v>
      </c>
      <c r="D90" s="67">
        <v>6</v>
      </c>
      <c r="E90" s="93">
        <v>4.5</v>
      </c>
      <c r="F90" s="93">
        <v>7.5</v>
      </c>
    </row>
    <row r="91" spans="1:6">
      <c r="A91" s="66">
        <v>43376</v>
      </c>
      <c r="B91" s="67">
        <v>6.07</v>
      </c>
      <c r="C91" s="92">
        <v>6.0758602711157454</v>
      </c>
      <c r="D91" s="67">
        <v>6</v>
      </c>
      <c r="E91" s="93">
        <v>4.5</v>
      </c>
      <c r="F91" s="93">
        <v>7.5</v>
      </c>
    </row>
    <row r="92" spans="1:6">
      <c r="A92" s="66">
        <v>43383</v>
      </c>
      <c r="B92" s="67">
        <v>6.0991</v>
      </c>
      <c r="C92" s="92">
        <v>6.0638725605454971</v>
      </c>
      <c r="D92" s="67">
        <v>6</v>
      </c>
      <c r="E92" s="93">
        <v>4.5</v>
      </c>
      <c r="F92" s="93">
        <v>7.5</v>
      </c>
    </row>
    <row r="93" spans="1:6">
      <c r="A93" s="66">
        <v>43390</v>
      </c>
      <c r="B93" s="67">
        <v>6.1059000000000001</v>
      </c>
      <c r="C93" s="92">
        <v>6.1192257855523158</v>
      </c>
      <c r="D93" s="67">
        <v>6</v>
      </c>
      <c r="E93" s="93">
        <v>4.5</v>
      </c>
      <c r="F93" s="93">
        <v>7.5</v>
      </c>
    </row>
    <row r="94" spans="1:6">
      <c r="A94" s="66">
        <v>43397</v>
      </c>
      <c r="B94" s="67">
        <v>6.1375999999999999</v>
      </c>
      <c r="C94" s="92">
        <v>6.13</v>
      </c>
      <c r="D94" s="67">
        <v>6</v>
      </c>
      <c r="E94" s="93">
        <v>4.5</v>
      </c>
      <c r="F94" s="93">
        <v>7.5</v>
      </c>
    </row>
    <row r="95" spans="1:6">
      <c r="A95" s="66">
        <v>43404</v>
      </c>
      <c r="B95" s="67">
        <v>6.1649000000000003</v>
      </c>
      <c r="C95" s="92">
        <v>6.1475630252100837</v>
      </c>
      <c r="D95" s="67">
        <v>6</v>
      </c>
      <c r="E95" s="93">
        <v>4.5</v>
      </c>
      <c r="F95" s="93">
        <v>7.5</v>
      </c>
    </row>
    <row r="96" spans="1:6">
      <c r="A96" s="66">
        <v>43411</v>
      </c>
      <c r="B96" s="67">
        <v>6.1645000000000003</v>
      </c>
      <c r="C96" s="92">
        <v>6.1538277511961725</v>
      </c>
      <c r="D96" s="67">
        <v>6</v>
      </c>
      <c r="E96" s="93">
        <v>4.5</v>
      </c>
      <c r="F96" s="93">
        <v>7.5</v>
      </c>
    </row>
    <row r="97" spans="1:6">
      <c r="A97" s="66">
        <v>43418</v>
      </c>
      <c r="B97" s="67">
        <v>6.1894999999999998</v>
      </c>
      <c r="C97" s="92">
        <v>6.1533333333333333</v>
      </c>
      <c r="D97" s="67">
        <v>6</v>
      </c>
      <c r="E97" s="93">
        <v>4.5</v>
      </c>
      <c r="F97" s="93">
        <v>7.5</v>
      </c>
    </row>
    <row r="98" spans="1:6">
      <c r="A98" s="66">
        <v>43425</v>
      </c>
      <c r="B98" s="67">
        <v>6.1772</v>
      </c>
      <c r="C98" s="92">
        <v>6.1698630136986301</v>
      </c>
      <c r="D98" s="67">
        <v>6</v>
      </c>
      <c r="E98" s="93">
        <v>4.5</v>
      </c>
      <c r="F98" s="93">
        <v>7.5</v>
      </c>
    </row>
    <row r="99" spans="1:6">
      <c r="A99" s="66">
        <v>43432</v>
      </c>
      <c r="B99" s="67">
        <v>6.1957000000000004</v>
      </c>
      <c r="C99" s="92">
        <v>6.2091416813639038</v>
      </c>
      <c r="D99" s="67">
        <v>6</v>
      </c>
      <c r="E99" s="93">
        <v>4.5</v>
      </c>
      <c r="F99" s="93">
        <v>7.5</v>
      </c>
    </row>
    <row r="100" spans="1:6">
      <c r="A100" s="66">
        <v>43439</v>
      </c>
      <c r="B100" s="67">
        <v>6.2080000000000002</v>
      </c>
      <c r="C100" s="92">
        <v>6.1951086956521735</v>
      </c>
      <c r="D100" s="67">
        <v>6</v>
      </c>
      <c r="E100" s="93">
        <v>4.5</v>
      </c>
      <c r="F100" s="93">
        <v>7.5</v>
      </c>
    </row>
    <row r="101" spans="1:6">
      <c r="A101" s="66">
        <v>43446</v>
      </c>
      <c r="B101" s="67">
        <v>6.1848000000000001</v>
      </c>
      <c r="C101" s="92">
        <v>6.233770992366412</v>
      </c>
      <c r="D101" s="67">
        <v>6</v>
      </c>
      <c r="E101" s="93">
        <v>4.5</v>
      </c>
      <c r="F101" s="93">
        <v>7.5</v>
      </c>
    </row>
    <row r="102" spans="1:6">
      <c r="A102" s="66">
        <v>43453</v>
      </c>
      <c r="B102" s="67">
        <v>6.2054999999999998</v>
      </c>
      <c r="C102" s="92">
        <v>6.2431917211328978</v>
      </c>
      <c r="D102" s="67">
        <v>6</v>
      </c>
      <c r="E102" s="93">
        <v>4.5</v>
      </c>
      <c r="F102" s="93">
        <v>7.5</v>
      </c>
    </row>
    <row r="103" spans="1:6">
      <c r="A103" s="66">
        <v>43460</v>
      </c>
      <c r="B103" s="67">
        <v>6.19</v>
      </c>
      <c r="C103" s="92">
        <v>6.2190794096978212</v>
      </c>
      <c r="D103" s="67">
        <v>6</v>
      </c>
      <c r="E103" s="93">
        <v>4.5</v>
      </c>
      <c r="F103" s="93">
        <v>7.5</v>
      </c>
    </row>
    <row r="104" spans="1:6">
      <c r="A104" s="66">
        <v>43474</v>
      </c>
      <c r="B104" s="67">
        <v>6.1890000000000001</v>
      </c>
      <c r="C104" s="92">
        <v>6.18</v>
      </c>
      <c r="D104" s="67">
        <v>6</v>
      </c>
      <c r="E104" s="93">
        <v>4.5</v>
      </c>
      <c r="F104" s="93">
        <v>7.5</v>
      </c>
    </row>
    <row r="105" spans="1:6">
      <c r="A105" s="66">
        <v>43481</v>
      </c>
      <c r="B105" s="67">
        <v>6.1487999999999996</v>
      </c>
      <c r="C105" s="92">
        <v>6.1661837151388781</v>
      </c>
      <c r="D105" s="67">
        <v>6</v>
      </c>
      <c r="E105" s="93">
        <v>4.5</v>
      </c>
      <c r="F105" s="93">
        <v>7.5</v>
      </c>
    </row>
    <row r="106" spans="1:6">
      <c r="A106" s="66">
        <v>43488</v>
      </c>
      <c r="B106" s="67">
        <v>6.1308999999999996</v>
      </c>
      <c r="C106" s="92">
        <v>6.1546624389659828</v>
      </c>
      <c r="D106" s="67">
        <v>6</v>
      </c>
      <c r="E106" s="93">
        <v>4.5</v>
      </c>
      <c r="F106" s="93">
        <v>7.5</v>
      </c>
    </row>
    <row r="107" spans="1:6">
      <c r="A107" s="66">
        <v>43495</v>
      </c>
      <c r="B107" s="67">
        <v>5.8731999999999998</v>
      </c>
      <c r="C107" s="92">
        <v>6.05</v>
      </c>
      <c r="D107" s="67">
        <v>5.75</v>
      </c>
      <c r="E107" s="93">
        <v>4.25</v>
      </c>
      <c r="F107" s="93">
        <v>7.25</v>
      </c>
    </row>
    <row r="108" spans="1:6">
      <c r="A108" s="66">
        <v>43502</v>
      </c>
      <c r="B108" s="67">
        <v>5.8270999999999997</v>
      </c>
      <c r="C108" s="92">
        <v>5.8128192290592038</v>
      </c>
      <c r="D108" s="67">
        <v>5.75</v>
      </c>
      <c r="E108" s="93">
        <v>4.25</v>
      </c>
      <c r="F108" s="93">
        <v>7.25</v>
      </c>
    </row>
    <row r="109" spans="1:6">
      <c r="A109" s="66">
        <v>43509</v>
      </c>
      <c r="B109" s="67">
        <v>5.8521999999999998</v>
      </c>
      <c r="C109" s="92">
        <v>5.7245196060798778</v>
      </c>
      <c r="D109" s="67">
        <v>5.75</v>
      </c>
      <c r="E109" s="93">
        <v>4.25</v>
      </c>
      <c r="F109" s="93">
        <v>7.25</v>
      </c>
    </row>
    <row r="110" spans="1:6">
      <c r="A110" s="66">
        <v>43516</v>
      </c>
      <c r="B110" s="67">
        <v>5.8295000000000003</v>
      </c>
      <c r="C110" s="92">
        <v>5.8182928327098447</v>
      </c>
      <c r="D110" s="67">
        <v>5.75</v>
      </c>
      <c r="E110" s="93">
        <v>4.25</v>
      </c>
      <c r="F110" s="93">
        <v>7.25</v>
      </c>
    </row>
    <row r="111" spans="1:6">
      <c r="A111" s="66">
        <v>43523</v>
      </c>
      <c r="B111" s="67">
        <v>5.8215000000000003</v>
      </c>
      <c r="C111" s="92">
        <v>5.8258644487620828</v>
      </c>
      <c r="D111" s="67">
        <v>5.75</v>
      </c>
      <c r="E111" s="93">
        <v>4.25</v>
      </c>
      <c r="F111" s="93">
        <v>7.25</v>
      </c>
    </row>
    <row r="112" spans="1:6">
      <c r="A112" s="66">
        <v>43530</v>
      </c>
      <c r="B112" s="67">
        <v>5.8072999999999997</v>
      </c>
      <c r="C112" s="92">
        <v>5.7906085945487487</v>
      </c>
      <c r="D112" s="67">
        <v>5.75</v>
      </c>
      <c r="E112" s="93">
        <v>4.25</v>
      </c>
      <c r="F112" s="93">
        <v>7.25</v>
      </c>
    </row>
    <row r="113" spans="1:6">
      <c r="A113" s="66">
        <v>43537</v>
      </c>
      <c r="B113" s="67">
        <v>5.8365</v>
      </c>
      <c r="C113" s="92">
        <v>5.7622013095987645</v>
      </c>
      <c r="D113" s="67">
        <v>5.75</v>
      </c>
      <c r="E113" s="93">
        <v>4.25</v>
      </c>
      <c r="F113" s="93">
        <v>7.25</v>
      </c>
    </row>
    <row r="114" spans="1:6">
      <c r="A114" s="66">
        <v>43544</v>
      </c>
      <c r="B114" s="67">
        <v>5.8543000000000003</v>
      </c>
      <c r="C114" s="92">
        <v>5.84</v>
      </c>
      <c r="D114" s="67">
        <v>5.75</v>
      </c>
      <c r="E114" s="93">
        <v>4.25</v>
      </c>
      <c r="F114" s="93">
        <v>7.25</v>
      </c>
    </row>
    <row r="115" spans="1:6">
      <c r="A115" s="66">
        <v>43551</v>
      </c>
      <c r="B115" s="67">
        <v>5.9100999999999999</v>
      </c>
      <c r="C115" s="92">
        <v>5.9402980046405487</v>
      </c>
      <c r="D115" s="67">
        <v>5.75</v>
      </c>
      <c r="E115" s="93">
        <v>4.25</v>
      </c>
      <c r="F115" s="93">
        <v>7.25</v>
      </c>
    </row>
    <row r="116" spans="1:6">
      <c r="A116" s="66">
        <v>43558</v>
      </c>
      <c r="B116" s="67">
        <v>5.8362999999999996</v>
      </c>
      <c r="C116" s="92">
        <v>5.9202920516783912</v>
      </c>
      <c r="D116" s="67">
        <v>5.75</v>
      </c>
      <c r="E116" s="93">
        <v>4.25</v>
      </c>
      <c r="F116" s="93">
        <v>7.25</v>
      </c>
    </row>
    <row r="117" spans="1:6">
      <c r="A117" s="66">
        <v>43565</v>
      </c>
      <c r="B117" s="67">
        <v>5.8845000000000001</v>
      </c>
      <c r="C117" s="92">
        <v>5.8915724039079738</v>
      </c>
      <c r="D117" s="67">
        <v>5.75</v>
      </c>
      <c r="E117" s="93">
        <v>4.25</v>
      </c>
      <c r="F117" s="93">
        <v>7.25</v>
      </c>
    </row>
    <row r="118" spans="1:6">
      <c r="A118" s="66">
        <v>43572</v>
      </c>
      <c r="B118" s="67">
        <v>5.9</v>
      </c>
      <c r="C118" s="92">
        <v>5.99</v>
      </c>
      <c r="D118" s="67">
        <v>5.75</v>
      </c>
      <c r="E118" s="93">
        <v>4.25</v>
      </c>
      <c r="F118" s="93">
        <v>7.25</v>
      </c>
    </row>
    <row r="119" spans="1:6">
      <c r="A119" s="66">
        <v>43579</v>
      </c>
      <c r="B119" s="67">
        <v>5.8917999999999999</v>
      </c>
      <c r="C119" s="92">
        <v>5.9893093531815866</v>
      </c>
      <c r="D119" s="67">
        <v>5.75</v>
      </c>
      <c r="E119" s="93">
        <v>4.25</v>
      </c>
      <c r="F119" s="93">
        <v>7.25</v>
      </c>
    </row>
    <row r="120" spans="1:6">
      <c r="A120" s="66">
        <v>43586</v>
      </c>
      <c r="B120" s="67">
        <v>5.8655999999999997</v>
      </c>
      <c r="C120" s="92">
        <v>5.8999571916138267</v>
      </c>
      <c r="D120" s="67">
        <v>5.75</v>
      </c>
      <c r="E120" s="93">
        <v>4.25</v>
      </c>
      <c r="F120" s="93">
        <v>7.25</v>
      </c>
    </row>
    <row r="121" spans="1:6">
      <c r="A121" s="66">
        <v>43593</v>
      </c>
      <c r="B121" s="67">
        <v>5.83</v>
      </c>
      <c r="C121" s="92">
        <v>5.86</v>
      </c>
      <c r="D121" s="67">
        <v>5.75</v>
      </c>
      <c r="E121" s="93">
        <v>4.25</v>
      </c>
      <c r="F121" s="93">
        <v>7.25</v>
      </c>
    </row>
    <row r="122" spans="1:6">
      <c r="A122" s="66">
        <v>43600</v>
      </c>
      <c r="B122" s="67">
        <v>5.8545999999999996</v>
      </c>
      <c r="C122" s="92">
        <v>5.75</v>
      </c>
      <c r="D122" s="67">
        <v>5.75</v>
      </c>
      <c r="E122" s="93">
        <v>4.25</v>
      </c>
      <c r="F122" s="93">
        <v>7.25</v>
      </c>
    </row>
    <row r="123" spans="1:6">
      <c r="A123" s="66">
        <v>43607</v>
      </c>
      <c r="B123" s="67">
        <v>5.8369999999999997</v>
      </c>
      <c r="C123" s="92">
        <v>5.8449213239207376</v>
      </c>
      <c r="D123" s="67">
        <v>5.75</v>
      </c>
      <c r="E123" s="93">
        <v>4.25</v>
      </c>
      <c r="F123" s="93">
        <v>7.25</v>
      </c>
    </row>
    <row r="124" spans="1:6">
      <c r="A124" s="66">
        <v>43614</v>
      </c>
      <c r="B124" s="67">
        <v>5.8221999999999996</v>
      </c>
      <c r="C124" s="92">
        <v>5.8203349747512965</v>
      </c>
      <c r="D124" s="67">
        <v>5.75</v>
      </c>
      <c r="E124" s="93">
        <v>4.25</v>
      </c>
      <c r="F124" s="93">
        <v>7.25</v>
      </c>
    </row>
    <row r="125" spans="1:6">
      <c r="A125" s="66">
        <v>43621</v>
      </c>
      <c r="B125" s="67">
        <v>5.8293999999999997</v>
      </c>
      <c r="C125" s="92">
        <v>5.84</v>
      </c>
      <c r="D125" s="67">
        <v>5.75</v>
      </c>
      <c r="E125" s="93">
        <v>4.25</v>
      </c>
      <c r="F125" s="93">
        <v>7.25</v>
      </c>
    </row>
    <row r="126" spans="1:6">
      <c r="A126" s="66">
        <v>43628</v>
      </c>
      <c r="B126" s="67">
        <v>5.8301999999999996</v>
      </c>
      <c r="C126" s="92">
        <v>5.8146849424778315</v>
      </c>
      <c r="D126" s="67">
        <v>5.75</v>
      </c>
      <c r="E126" s="93">
        <v>4.25</v>
      </c>
      <c r="F126" s="93">
        <v>7.25</v>
      </c>
    </row>
    <row r="127" spans="1:6">
      <c r="A127" s="66">
        <v>43635</v>
      </c>
      <c r="B127" s="67">
        <v>5.82</v>
      </c>
      <c r="C127" s="92">
        <v>5.807754884596033</v>
      </c>
      <c r="D127" s="67">
        <v>5.75</v>
      </c>
      <c r="E127" s="93">
        <v>4.25</v>
      </c>
      <c r="F127" s="93">
        <v>7.25</v>
      </c>
    </row>
    <row r="128" spans="1:6">
      <c r="A128" s="66">
        <v>43642</v>
      </c>
      <c r="B128" s="67">
        <v>5.8746</v>
      </c>
      <c r="C128" s="92">
        <v>5.9012247558221507</v>
      </c>
      <c r="D128" s="67">
        <v>5.75</v>
      </c>
      <c r="E128" s="93">
        <v>4.25</v>
      </c>
      <c r="F128" s="93">
        <v>7.25</v>
      </c>
    </row>
    <row r="129" spans="1:6">
      <c r="A129" s="66">
        <v>43649</v>
      </c>
      <c r="B129" s="67">
        <v>5.8163999999999998</v>
      </c>
      <c r="C129" s="92">
        <v>5.84</v>
      </c>
      <c r="D129" s="67">
        <v>5.75</v>
      </c>
      <c r="E129" s="93">
        <v>4.25</v>
      </c>
      <c r="F129" s="93">
        <v>7.25</v>
      </c>
    </row>
    <row r="130" spans="1:6">
      <c r="A130" s="66">
        <v>43656</v>
      </c>
      <c r="B130" s="67">
        <v>5.8456000000000001</v>
      </c>
      <c r="C130" s="92">
        <v>5.7454281083844663</v>
      </c>
      <c r="D130" s="67">
        <v>5.75</v>
      </c>
      <c r="E130" s="93">
        <v>4.25</v>
      </c>
      <c r="F130" s="93">
        <v>7.25</v>
      </c>
    </row>
    <row r="131" spans="1:6">
      <c r="A131" s="66">
        <v>43663</v>
      </c>
      <c r="B131" s="67">
        <v>5.8647</v>
      </c>
      <c r="C131" s="92">
        <v>5.8554104516965362</v>
      </c>
      <c r="D131" s="67">
        <v>5.75</v>
      </c>
      <c r="E131" s="93">
        <v>4.25</v>
      </c>
      <c r="F131" s="93">
        <v>7.25</v>
      </c>
    </row>
    <row r="132" spans="1:6">
      <c r="A132" s="66">
        <v>43670</v>
      </c>
      <c r="B132" s="67">
        <v>5.84</v>
      </c>
      <c r="C132" s="92">
        <v>5.8201493911435902</v>
      </c>
      <c r="D132" s="67">
        <v>5.75</v>
      </c>
      <c r="E132" s="93">
        <v>4.25</v>
      </c>
      <c r="F132" s="93">
        <v>7.25</v>
      </c>
    </row>
    <row r="133" spans="1:6">
      <c r="A133" s="66">
        <v>43677</v>
      </c>
      <c r="B133" s="67">
        <v>5.8512000000000004</v>
      </c>
      <c r="C133" s="92">
        <v>5.8090873400077303</v>
      </c>
      <c r="D133" s="67">
        <v>5.75</v>
      </c>
      <c r="E133" s="93">
        <v>4.25</v>
      </c>
      <c r="F133" s="93">
        <v>7.25</v>
      </c>
    </row>
    <row r="134" spans="1:6">
      <c r="A134" s="66">
        <v>43684</v>
      </c>
      <c r="B134" s="67">
        <v>5.8356000000000003</v>
      </c>
      <c r="C134" s="92">
        <v>5.8227331556615054</v>
      </c>
      <c r="D134" s="67">
        <v>5.75</v>
      </c>
      <c r="E134" s="93">
        <v>4.25</v>
      </c>
      <c r="F134" s="93">
        <v>7.25</v>
      </c>
    </row>
    <row r="135" spans="1:6">
      <c r="A135" s="66">
        <v>43691</v>
      </c>
      <c r="B135" s="67">
        <v>5.84</v>
      </c>
      <c r="C135" s="92">
        <v>5.82</v>
      </c>
      <c r="D135" s="67">
        <v>5.75</v>
      </c>
      <c r="E135" s="93">
        <v>4.25</v>
      </c>
      <c r="F135" s="93">
        <v>7.25</v>
      </c>
    </row>
    <row r="136" spans="1:6">
      <c r="A136" s="66">
        <v>43698</v>
      </c>
      <c r="B136" s="67">
        <v>5.85</v>
      </c>
      <c r="C136" s="92">
        <v>5.83</v>
      </c>
      <c r="D136" s="67">
        <v>5.75</v>
      </c>
      <c r="E136" s="93">
        <v>4.25</v>
      </c>
      <c r="F136" s="93">
        <v>7.25</v>
      </c>
    </row>
    <row r="137" spans="1:6">
      <c r="A137" s="66">
        <v>43705</v>
      </c>
      <c r="B137" s="67">
        <v>5.8471000000000002</v>
      </c>
      <c r="C137" s="92">
        <v>5.8418996547308115</v>
      </c>
      <c r="D137" s="67">
        <v>5.75</v>
      </c>
      <c r="E137" s="93">
        <v>4.25</v>
      </c>
      <c r="F137" s="93">
        <v>7.25</v>
      </c>
    </row>
    <row r="138" spans="1:6">
      <c r="A138" s="66">
        <v>43712</v>
      </c>
      <c r="B138" s="67">
        <v>5.8448000000000002</v>
      </c>
      <c r="C138" s="92">
        <v>5.8407804821314304</v>
      </c>
      <c r="D138" s="67">
        <v>5.75</v>
      </c>
      <c r="E138" s="93">
        <v>4.25</v>
      </c>
      <c r="F138" s="93">
        <v>7.25</v>
      </c>
    </row>
    <row r="139" spans="1:6">
      <c r="A139" s="66">
        <v>43719</v>
      </c>
      <c r="B139" s="67">
        <v>5.6417999999999999</v>
      </c>
      <c r="C139" s="92">
        <v>5.6670726230894246</v>
      </c>
      <c r="D139" s="67">
        <v>5.5</v>
      </c>
      <c r="E139" s="93">
        <v>4</v>
      </c>
      <c r="F139" s="93">
        <v>7</v>
      </c>
    </row>
    <row r="140" spans="1:6">
      <c r="A140" s="66">
        <v>43726</v>
      </c>
      <c r="B140" s="67">
        <v>5.6178999999999997</v>
      </c>
      <c r="C140" s="92">
        <v>5.6117567330943636</v>
      </c>
      <c r="D140" s="67">
        <v>5.5</v>
      </c>
      <c r="E140" s="93">
        <v>4</v>
      </c>
      <c r="F140" s="93">
        <v>7</v>
      </c>
    </row>
    <row r="141" spans="1:6">
      <c r="A141" s="66">
        <v>43733</v>
      </c>
      <c r="B141" s="67">
        <v>5.6574999999999998</v>
      </c>
      <c r="C141" s="92">
        <v>5.6205719446555644</v>
      </c>
      <c r="D141" s="67">
        <v>5.5</v>
      </c>
      <c r="E141" s="93">
        <v>4</v>
      </c>
      <c r="F141" s="93">
        <v>7</v>
      </c>
    </row>
    <row r="142" spans="1:6">
      <c r="A142" s="66">
        <v>43740</v>
      </c>
      <c r="B142" s="67">
        <v>5.6417000000000002</v>
      </c>
      <c r="C142" s="92">
        <v>5.5941583899577267</v>
      </c>
      <c r="D142" s="67">
        <v>5.5</v>
      </c>
      <c r="E142" s="93">
        <v>4</v>
      </c>
      <c r="F142" s="93">
        <v>7</v>
      </c>
    </row>
    <row r="143" spans="1:6">
      <c r="A143" s="66">
        <v>43747</v>
      </c>
      <c r="B143" s="67">
        <v>5.6257000000000001</v>
      </c>
      <c r="C143" s="92">
        <v>5.5793678099980566</v>
      </c>
      <c r="D143" s="67">
        <v>5.5</v>
      </c>
      <c r="E143" s="93">
        <v>4</v>
      </c>
      <c r="F143" s="93">
        <v>7</v>
      </c>
    </row>
    <row r="144" spans="1:6">
      <c r="A144" s="66">
        <v>43754</v>
      </c>
      <c r="B144" s="67">
        <v>5.5979000000000001</v>
      </c>
      <c r="C144" s="92">
        <v>5.596229629404248</v>
      </c>
      <c r="D144" s="67">
        <v>5.5</v>
      </c>
      <c r="E144" s="93">
        <v>4</v>
      </c>
      <c r="F144" s="93">
        <v>7</v>
      </c>
    </row>
    <row r="145" spans="1:6">
      <c r="A145" s="66">
        <v>43761</v>
      </c>
      <c r="B145" s="67">
        <v>5.6109</v>
      </c>
      <c r="C145" s="92">
        <v>5.5950981689261852</v>
      </c>
      <c r="D145" s="67">
        <v>5.5</v>
      </c>
      <c r="E145" s="93">
        <v>4</v>
      </c>
      <c r="F145" s="93">
        <v>7</v>
      </c>
    </row>
    <row r="146" spans="1:6">
      <c r="A146" s="66">
        <v>43768</v>
      </c>
      <c r="B146" s="67">
        <v>5.6036999999999999</v>
      </c>
      <c r="C146" s="92">
        <v>5.5953969121890248</v>
      </c>
      <c r="D146" s="67">
        <v>5.5</v>
      </c>
      <c r="E146" s="93">
        <v>4</v>
      </c>
      <c r="F146" s="93">
        <v>7</v>
      </c>
    </row>
    <row r="147" spans="1:6">
      <c r="A147" s="66">
        <v>43775</v>
      </c>
      <c r="B147" s="67">
        <v>5.5660999999999996</v>
      </c>
      <c r="C147" s="92">
        <v>5.537875519210302</v>
      </c>
      <c r="D147" s="67">
        <v>5.5</v>
      </c>
      <c r="E147" s="93">
        <v>4</v>
      </c>
      <c r="F147" s="93">
        <v>7</v>
      </c>
    </row>
    <row r="148" spans="1:6">
      <c r="A148" s="66">
        <v>43782</v>
      </c>
      <c r="B148" s="67">
        <v>5.58</v>
      </c>
      <c r="C148" s="92">
        <v>5.4195369096192447</v>
      </c>
      <c r="D148" s="67">
        <v>5.5</v>
      </c>
      <c r="E148" s="93">
        <v>4</v>
      </c>
      <c r="F148" s="93">
        <v>7</v>
      </c>
    </row>
    <row r="149" spans="1:6">
      <c r="A149" s="66">
        <v>43789</v>
      </c>
      <c r="B149" s="67">
        <v>5.5776000000000003</v>
      </c>
      <c r="C149" s="92">
        <v>5.5471635190014927</v>
      </c>
      <c r="D149" s="67">
        <v>5.5</v>
      </c>
      <c r="E149" s="93">
        <v>4</v>
      </c>
      <c r="F149" s="93">
        <v>7</v>
      </c>
    </row>
    <row r="150" spans="1:6">
      <c r="A150" s="66">
        <v>43796</v>
      </c>
      <c r="B150" s="67">
        <v>5.6077000000000004</v>
      </c>
      <c r="C150" s="92">
        <v>5.5571906945800453</v>
      </c>
      <c r="D150" s="67">
        <v>5.5</v>
      </c>
      <c r="E150" s="93">
        <v>4</v>
      </c>
      <c r="F150" s="93">
        <v>7</v>
      </c>
    </row>
    <row r="151" spans="1:6">
      <c r="A151" s="66">
        <v>43803</v>
      </c>
      <c r="B151" s="67">
        <v>5.6371000000000002</v>
      </c>
      <c r="C151" s="92">
        <v>5.5506721155914978</v>
      </c>
      <c r="D151" s="67">
        <v>5.5</v>
      </c>
      <c r="E151" s="93">
        <v>4</v>
      </c>
      <c r="F151" s="93">
        <v>7</v>
      </c>
    </row>
    <row r="152" spans="1:6">
      <c r="A152" s="66">
        <v>43810</v>
      </c>
      <c r="B152" s="67">
        <v>5.6555999999999997</v>
      </c>
      <c r="C152" s="92">
        <v>5.55</v>
      </c>
      <c r="D152" s="67">
        <v>5.5</v>
      </c>
      <c r="E152" s="93">
        <v>4</v>
      </c>
      <c r="F152" s="93">
        <v>7</v>
      </c>
    </row>
    <row r="153" spans="1:6">
      <c r="A153" s="66">
        <v>43817</v>
      </c>
      <c r="B153" s="67">
        <v>5.6614000000000004</v>
      </c>
      <c r="C153" s="92">
        <v>5.5962933720911927</v>
      </c>
      <c r="D153" s="67">
        <v>5.5</v>
      </c>
      <c r="E153" s="93">
        <v>4</v>
      </c>
      <c r="F153" s="93">
        <v>7</v>
      </c>
    </row>
    <row r="154" spans="1:6">
      <c r="A154" s="66">
        <v>43824</v>
      </c>
      <c r="B154" s="67">
        <v>5.6547000000000001</v>
      </c>
      <c r="C154" s="92">
        <v>5.57</v>
      </c>
      <c r="D154" s="67">
        <v>5.5</v>
      </c>
      <c r="E154" s="93">
        <v>4</v>
      </c>
      <c r="F154" s="93">
        <v>7</v>
      </c>
    </row>
    <row r="155" spans="1:6">
      <c r="A155" s="66">
        <v>43829</v>
      </c>
      <c r="B155" s="67">
        <v>5.6988000000000003</v>
      </c>
      <c r="C155" s="92">
        <v>5.5328100542664567</v>
      </c>
      <c r="D155" s="67">
        <v>5.5</v>
      </c>
      <c r="E155" s="93">
        <v>4</v>
      </c>
      <c r="F155" s="93">
        <v>7</v>
      </c>
    </row>
    <row r="156" spans="1:6">
      <c r="A156" s="66">
        <v>43838</v>
      </c>
      <c r="B156" s="67">
        <v>5.6435000000000004</v>
      </c>
      <c r="C156" s="92">
        <v>5.475380695768516</v>
      </c>
      <c r="D156" s="67">
        <v>5.5</v>
      </c>
      <c r="E156" s="93">
        <v>4</v>
      </c>
      <c r="F156" s="93">
        <v>7</v>
      </c>
    </row>
    <row r="157" spans="1:6">
      <c r="A157" s="66">
        <v>43845</v>
      </c>
      <c r="B157" s="67">
        <v>5.6520000000000001</v>
      </c>
      <c r="C157" s="92">
        <v>5.5751006793786813</v>
      </c>
      <c r="D157" s="67">
        <v>5.5</v>
      </c>
      <c r="E157" s="93">
        <v>4</v>
      </c>
      <c r="F157" s="93">
        <v>7</v>
      </c>
    </row>
    <row r="158" spans="1:6">
      <c r="A158" s="66">
        <v>43852</v>
      </c>
      <c r="B158" s="67">
        <v>5.6627999999999998</v>
      </c>
      <c r="C158" s="92">
        <v>5.5676166111481358</v>
      </c>
      <c r="D158" s="67">
        <v>5.5</v>
      </c>
      <c r="E158" s="93">
        <v>4</v>
      </c>
      <c r="F158" s="93">
        <v>7</v>
      </c>
    </row>
    <row r="159" spans="1:6">
      <c r="A159" s="66">
        <v>43859</v>
      </c>
      <c r="B159" s="67">
        <v>5.6718000000000002</v>
      </c>
      <c r="C159" s="92">
        <v>5.6065227271971851</v>
      </c>
      <c r="D159" s="67">
        <v>5.5</v>
      </c>
      <c r="E159" s="93">
        <v>4</v>
      </c>
      <c r="F159" s="93">
        <v>7</v>
      </c>
    </row>
    <row r="160" spans="1:6">
      <c r="A160" s="66">
        <v>43866</v>
      </c>
      <c r="B160" s="67">
        <v>5.6215000000000002</v>
      </c>
      <c r="C160" s="92">
        <v>5.577755403542179</v>
      </c>
      <c r="D160" s="67">
        <v>5.5</v>
      </c>
      <c r="E160" s="93">
        <v>4</v>
      </c>
      <c r="F160" s="93">
        <v>7</v>
      </c>
    </row>
    <row r="161" spans="1:6">
      <c r="A161" s="66">
        <v>43873</v>
      </c>
      <c r="B161" s="67">
        <v>5.6394000000000002</v>
      </c>
      <c r="C161" s="92">
        <v>5.4766489324738332</v>
      </c>
      <c r="D161" s="67">
        <v>5.5</v>
      </c>
      <c r="E161" s="93">
        <v>4</v>
      </c>
      <c r="F161" s="93">
        <v>7</v>
      </c>
    </row>
    <row r="162" spans="1:6">
      <c r="A162" s="66">
        <v>43880</v>
      </c>
      <c r="B162" s="67">
        <v>5.6044</v>
      </c>
      <c r="C162" s="92">
        <v>5.5722343346760672</v>
      </c>
      <c r="D162" s="67">
        <v>5.5</v>
      </c>
      <c r="E162" s="93">
        <v>4</v>
      </c>
      <c r="F162" s="93">
        <v>7</v>
      </c>
    </row>
    <row r="163" spans="1:6">
      <c r="A163" s="66">
        <v>43887</v>
      </c>
      <c r="B163" s="67">
        <v>5.6044</v>
      </c>
      <c r="C163" s="92">
        <v>5.56</v>
      </c>
      <c r="D163" s="67">
        <v>5.5</v>
      </c>
      <c r="E163" s="93">
        <v>4</v>
      </c>
      <c r="F163" s="93">
        <v>7</v>
      </c>
    </row>
    <row r="164" spans="1:6">
      <c r="A164" s="66">
        <v>43894</v>
      </c>
      <c r="B164" s="67">
        <v>5.5686999999999998</v>
      </c>
      <c r="C164" s="92">
        <v>5.5258448851085307</v>
      </c>
      <c r="D164" s="67">
        <v>5.5</v>
      </c>
      <c r="E164" s="93">
        <v>4</v>
      </c>
      <c r="F164" s="93">
        <v>7</v>
      </c>
    </row>
    <row r="165" spans="1:6">
      <c r="A165" s="66">
        <v>43901</v>
      </c>
      <c r="B165" s="67">
        <v>5.5808999999999997</v>
      </c>
      <c r="C165" s="92">
        <v>5.4546563657904565</v>
      </c>
      <c r="D165" s="67">
        <v>5.5</v>
      </c>
      <c r="E165" s="93">
        <v>4</v>
      </c>
      <c r="F165" s="93">
        <v>7</v>
      </c>
    </row>
    <row r="166" spans="1:6">
      <c r="A166" s="66">
        <v>43908</v>
      </c>
      <c r="B166" s="67">
        <v>5.4010999999999996</v>
      </c>
      <c r="C166" s="92">
        <v>5.25</v>
      </c>
      <c r="D166" s="67">
        <v>5.25</v>
      </c>
      <c r="E166" s="93">
        <v>3.75</v>
      </c>
      <c r="F166" s="93">
        <v>6.75</v>
      </c>
    </row>
    <row r="167" spans="1:6">
      <c r="A167" s="66">
        <v>43915</v>
      </c>
      <c r="B167" s="67">
        <v>5.42</v>
      </c>
      <c r="C167" s="92">
        <v>5.3948897220931826</v>
      </c>
      <c r="D167" s="67">
        <v>5.25</v>
      </c>
      <c r="E167" s="93">
        <v>3.75</v>
      </c>
      <c r="F167" s="93">
        <v>6.75</v>
      </c>
    </row>
    <row r="168" spans="1:6">
      <c r="A168" s="66">
        <v>43922</v>
      </c>
      <c r="B168" s="67">
        <v>5.4532999999999996</v>
      </c>
      <c r="C168" s="92">
        <v>5.3144781144181197</v>
      </c>
      <c r="D168" s="67">
        <v>5.25</v>
      </c>
      <c r="E168" s="93">
        <v>3.75</v>
      </c>
      <c r="F168" s="93">
        <v>6.75</v>
      </c>
    </row>
    <row r="169" spans="1:6">
      <c r="A169" s="66">
        <v>43929</v>
      </c>
      <c r="B169" s="67">
        <v>5.3922999999999996</v>
      </c>
      <c r="C169" s="92">
        <v>5.2881424284647833</v>
      </c>
      <c r="D169" s="67">
        <v>5.25</v>
      </c>
      <c r="E169" s="93">
        <v>3.75</v>
      </c>
      <c r="F169" s="93">
        <v>6.75</v>
      </c>
    </row>
    <row r="170" spans="1:6">
      <c r="A170" s="66">
        <v>43936</v>
      </c>
      <c r="B170" s="67">
        <v>5.4227999999999996</v>
      </c>
      <c r="C170" s="92">
        <v>5.2678692632695965</v>
      </c>
      <c r="D170" s="67">
        <v>5.25</v>
      </c>
      <c r="E170" s="93">
        <v>3.75</v>
      </c>
      <c r="F170" s="93">
        <v>6.75</v>
      </c>
    </row>
    <row r="171" spans="1:6">
      <c r="A171" s="66">
        <v>43943</v>
      </c>
      <c r="B171" s="67">
        <v>5.4207999999999998</v>
      </c>
      <c r="C171" s="92">
        <v>5.3433022070178104</v>
      </c>
      <c r="D171" s="67">
        <v>5.25</v>
      </c>
      <c r="E171" s="93">
        <v>3.75</v>
      </c>
      <c r="F171" s="93">
        <v>6.75</v>
      </c>
    </row>
    <row r="172" spans="1:6">
      <c r="A172" s="66">
        <v>43950</v>
      </c>
      <c r="B172" s="67">
        <v>5.18</v>
      </c>
      <c r="C172" s="92">
        <v>5.1371072181305157</v>
      </c>
      <c r="D172" s="67">
        <v>5</v>
      </c>
      <c r="E172" s="93">
        <v>3.5</v>
      </c>
      <c r="F172" s="93">
        <v>6.5</v>
      </c>
    </row>
    <row r="173" spans="1:6">
      <c r="A173" s="66">
        <v>43957</v>
      </c>
      <c r="B173" s="67">
        <v>5.1624999999999996</v>
      </c>
      <c r="C173" s="92">
        <v>5.08457449190856</v>
      </c>
      <c r="D173" s="67">
        <v>5</v>
      </c>
      <c r="E173" s="93">
        <v>3.5</v>
      </c>
      <c r="F173" s="93">
        <v>6.5</v>
      </c>
    </row>
    <row r="174" spans="1:6">
      <c r="A174" s="66">
        <v>43964</v>
      </c>
      <c r="B174" s="67">
        <v>5.1741999999999999</v>
      </c>
      <c r="C174" s="92">
        <v>5.0263901494140155</v>
      </c>
      <c r="D174" s="67">
        <v>5</v>
      </c>
      <c r="E174" s="93">
        <v>3.5</v>
      </c>
      <c r="F174" s="93">
        <v>6.5</v>
      </c>
    </row>
    <row r="175" spans="1:6">
      <c r="A175" s="66">
        <v>43971</v>
      </c>
      <c r="B175" s="67">
        <v>5.2241</v>
      </c>
      <c r="C175" s="92">
        <v>5.1752846097997471</v>
      </c>
      <c r="D175" s="67">
        <v>5</v>
      </c>
      <c r="E175" s="93">
        <v>3.5</v>
      </c>
      <c r="F175" s="93">
        <v>6.5</v>
      </c>
    </row>
    <row r="176" spans="1:6">
      <c r="A176" s="66">
        <v>43978</v>
      </c>
      <c r="B176" s="67">
        <v>5.2241</v>
      </c>
      <c r="C176" s="92">
        <v>5.1752846097997471</v>
      </c>
      <c r="D176" s="67">
        <v>5</v>
      </c>
      <c r="E176" s="93">
        <v>3.5</v>
      </c>
      <c r="F176" s="93">
        <v>6.5</v>
      </c>
    </row>
    <row r="177" spans="1:6">
      <c r="A177" s="66">
        <v>43985</v>
      </c>
      <c r="B177" s="67">
        <v>5.1571999999999996</v>
      </c>
      <c r="C177" s="92">
        <v>5.1486587382478968</v>
      </c>
      <c r="D177" s="67">
        <v>5</v>
      </c>
      <c r="E177" s="93">
        <v>3.5</v>
      </c>
      <c r="F177" s="93">
        <v>6.5</v>
      </c>
    </row>
    <row r="178" spans="1:6">
      <c r="A178" s="66">
        <v>43992</v>
      </c>
      <c r="B178" s="67">
        <v>5.1391</v>
      </c>
      <c r="C178" s="92">
        <v>5.09</v>
      </c>
      <c r="D178" s="67">
        <v>5</v>
      </c>
      <c r="E178" s="93">
        <v>3.5</v>
      </c>
      <c r="F178" s="93">
        <v>6.5</v>
      </c>
    </row>
    <row r="179" spans="1:6">
      <c r="A179" s="66">
        <v>43999</v>
      </c>
      <c r="B179" s="67">
        <v>4.6524000000000001</v>
      </c>
      <c r="C179" s="92">
        <v>4.6524903459415725</v>
      </c>
      <c r="D179" s="67">
        <v>4.5</v>
      </c>
      <c r="E179" s="93">
        <v>3</v>
      </c>
      <c r="F179" s="93">
        <v>6</v>
      </c>
    </row>
    <row r="180" spans="1:6">
      <c r="A180" s="66">
        <v>44006</v>
      </c>
      <c r="B180" s="67">
        <v>4.6763000000000003</v>
      </c>
      <c r="C180" s="92">
        <v>4.6218349115572446</v>
      </c>
      <c r="D180" s="67">
        <v>4.5</v>
      </c>
      <c r="E180" s="93">
        <v>3</v>
      </c>
      <c r="F180" s="93">
        <v>6</v>
      </c>
    </row>
    <row r="181" spans="1:6">
      <c r="A181" s="66">
        <v>44013</v>
      </c>
      <c r="B181" s="67">
        <v>4.6083999999999996</v>
      </c>
      <c r="C181" s="92">
        <v>4.6302491198938878</v>
      </c>
      <c r="D181" s="67">
        <v>4.5</v>
      </c>
      <c r="E181" s="93">
        <v>3</v>
      </c>
      <c r="F181" s="93">
        <v>6</v>
      </c>
    </row>
    <row r="182" spans="1:6">
      <c r="A182" s="66">
        <v>44020</v>
      </c>
      <c r="B182" s="67">
        <v>4.5579999999999998</v>
      </c>
      <c r="C182" s="92">
        <v>4.5136174886469149</v>
      </c>
      <c r="D182" s="67">
        <v>4.5</v>
      </c>
      <c r="E182" s="93">
        <v>3</v>
      </c>
      <c r="F182" s="93">
        <v>6</v>
      </c>
    </row>
    <row r="183" spans="1:6">
      <c r="A183" s="66">
        <v>44027</v>
      </c>
      <c r="B183" s="67">
        <v>4.6585999999999999</v>
      </c>
      <c r="C183" s="92">
        <v>4.403913758973399</v>
      </c>
      <c r="D183" s="67">
        <v>4.5</v>
      </c>
      <c r="E183" s="93">
        <v>3</v>
      </c>
      <c r="F183" s="93">
        <v>6</v>
      </c>
    </row>
    <row r="184" spans="1:6">
      <c r="A184" s="66">
        <v>44034</v>
      </c>
      <c r="B184" s="67">
        <v>4.6186999999999996</v>
      </c>
      <c r="C184" s="92">
        <v>4.6428864085541788</v>
      </c>
      <c r="D184" s="67">
        <v>4.5</v>
      </c>
      <c r="E184" s="93">
        <v>3</v>
      </c>
      <c r="F184" s="93">
        <v>6</v>
      </c>
    </row>
    <row r="185" spans="1:6">
      <c r="A185" s="66">
        <v>44041</v>
      </c>
      <c r="B185" s="67">
        <v>4.5968</v>
      </c>
      <c r="C185" s="92">
        <v>4.6185148060946712</v>
      </c>
      <c r="D185" s="67">
        <v>4.5</v>
      </c>
      <c r="E185" s="93">
        <v>3</v>
      </c>
      <c r="F185" s="93">
        <v>6</v>
      </c>
    </row>
    <row r="186" spans="1:6">
      <c r="A186" s="66">
        <v>44048</v>
      </c>
      <c r="B186" s="67">
        <v>4.5843999999999996</v>
      </c>
      <c r="C186" s="92">
        <v>4.5627335724088001</v>
      </c>
      <c r="D186" s="67">
        <v>4.5</v>
      </c>
      <c r="E186" s="93">
        <v>3</v>
      </c>
      <c r="F186" s="93">
        <v>6</v>
      </c>
    </row>
    <row r="187" spans="1:6">
      <c r="A187" s="66">
        <v>44055</v>
      </c>
      <c r="B187" s="67">
        <v>4.6215999999999999</v>
      </c>
      <c r="C187" s="92">
        <v>4.6003259326497306</v>
      </c>
      <c r="D187" s="67">
        <v>4.5</v>
      </c>
      <c r="E187" s="93">
        <v>3</v>
      </c>
      <c r="F187" s="93">
        <v>6</v>
      </c>
    </row>
    <row r="188" spans="1:6">
      <c r="A188" s="66">
        <v>44062</v>
      </c>
      <c r="B188" s="67">
        <v>4.5945</v>
      </c>
      <c r="C188" s="92">
        <v>4.6190329096674008</v>
      </c>
      <c r="D188" s="67">
        <v>4.5</v>
      </c>
      <c r="E188" s="93">
        <v>3</v>
      </c>
      <c r="F188" s="93">
        <v>6</v>
      </c>
    </row>
    <row r="189" spans="1:6">
      <c r="A189" s="66">
        <v>44069</v>
      </c>
      <c r="B189" s="67">
        <v>4.5896999999999997</v>
      </c>
      <c r="C189" s="92">
        <v>4.612938509941598</v>
      </c>
      <c r="D189" s="67">
        <v>4.5</v>
      </c>
      <c r="E189" s="93">
        <v>3</v>
      </c>
      <c r="F189" s="93">
        <v>6</v>
      </c>
    </row>
    <row r="190" spans="1:6">
      <c r="A190" s="66">
        <v>44076</v>
      </c>
      <c r="B190" s="67">
        <v>4.5949999999999998</v>
      </c>
      <c r="C190" s="92">
        <v>4.5688688602141587</v>
      </c>
      <c r="D190" s="67">
        <v>4.5</v>
      </c>
      <c r="E190" s="93">
        <v>3</v>
      </c>
      <c r="F190" s="93">
        <v>6</v>
      </c>
    </row>
    <row r="191" spans="1:6">
      <c r="A191" s="66">
        <v>44083</v>
      </c>
      <c r="B191" s="67">
        <v>4.5728999999999997</v>
      </c>
      <c r="C191" s="92">
        <v>4.5664460066339183</v>
      </c>
      <c r="D191" s="67">
        <v>4.5</v>
      </c>
      <c r="E191" s="93">
        <v>3</v>
      </c>
      <c r="F191" s="93">
        <v>6</v>
      </c>
    </row>
    <row r="192" spans="1:6">
      <c r="A192" s="66">
        <v>44090</v>
      </c>
      <c r="B192" s="67">
        <v>4.3284000000000002</v>
      </c>
      <c r="C192" s="92">
        <v>4.2097593573002516</v>
      </c>
      <c r="D192" s="67">
        <v>4.25</v>
      </c>
      <c r="E192" s="93">
        <v>2.75</v>
      </c>
      <c r="F192" s="93">
        <v>5.75</v>
      </c>
    </row>
    <row r="193" spans="1:6">
      <c r="A193" s="66">
        <v>44097</v>
      </c>
      <c r="B193" s="67">
        <v>4.3257000000000003</v>
      </c>
      <c r="C193" s="92">
        <v>4.3616011093810059</v>
      </c>
      <c r="D193" s="67">
        <v>4.25</v>
      </c>
      <c r="E193" s="93">
        <v>2.75</v>
      </c>
      <c r="F193" s="93">
        <v>5.75</v>
      </c>
    </row>
    <row r="194" spans="1:6">
      <c r="A194" s="66">
        <v>44104</v>
      </c>
      <c r="B194" s="67">
        <v>4.3662999999999998</v>
      </c>
      <c r="C194" s="92">
        <v>4.2911489061419577</v>
      </c>
      <c r="D194" s="67">
        <v>4.25</v>
      </c>
      <c r="E194" s="93">
        <v>2.75</v>
      </c>
      <c r="F194" s="93">
        <v>5.75</v>
      </c>
    </row>
    <row r="195" spans="1:6">
      <c r="A195" s="66">
        <v>44111</v>
      </c>
      <c r="B195" s="67">
        <v>4.3277000000000001</v>
      </c>
      <c r="C195" s="92">
        <v>4.3247328941561722</v>
      </c>
      <c r="D195" s="67">
        <v>4.25</v>
      </c>
      <c r="E195" s="93">
        <v>2.75</v>
      </c>
      <c r="F195" s="93">
        <v>5.75</v>
      </c>
    </row>
    <row r="196" spans="1:6">
      <c r="A196" s="66">
        <v>44118</v>
      </c>
      <c r="B196" s="67">
        <v>4.3193000000000001</v>
      </c>
      <c r="C196" s="92">
        <v>4.0809621390872879</v>
      </c>
      <c r="D196" s="67">
        <v>4.25</v>
      </c>
      <c r="E196" s="93">
        <v>2.75</v>
      </c>
      <c r="F196" s="93">
        <v>5.75</v>
      </c>
    </row>
    <row r="197" spans="1:6">
      <c r="A197" s="66">
        <v>44125</v>
      </c>
      <c r="B197" s="67">
        <v>4.3094999999999999</v>
      </c>
      <c r="C197" s="92">
        <v>4.3561106393289535</v>
      </c>
      <c r="D197" s="67">
        <v>4.25</v>
      </c>
      <c r="E197" s="93">
        <v>2.75</v>
      </c>
      <c r="F197" s="93">
        <v>5.75</v>
      </c>
    </row>
    <row r="198" spans="1:6">
      <c r="A198" s="66">
        <v>44132</v>
      </c>
      <c r="B198" s="67">
        <v>4.3129</v>
      </c>
      <c r="C198" s="92">
        <v>4.3346487573917605</v>
      </c>
      <c r="D198" s="67">
        <v>4.25</v>
      </c>
      <c r="E198" s="93">
        <v>2.75</v>
      </c>
      <c r="F198" s="93">
        <v>5.75</v>
      </c>
    </row>
    <row r="199" spans="1:6">
      <c r="A199" s="66">
        <v>44139</v>
      </c>
      <c r="B199" s="67">
        <v>4.3018000000000001</v>
      </c>
      <c r="C199" s="92">
        <v>4.3892896849110263</v>
      </c>
      <c r="D199" s="67">
        <v>4.25</v>
      </c>
      <c r="E199" s="93">
        <v>2.75</v>
      </c>
      <c r="F199" s="93">
        <v>5.75</v>
      </c>
    </row>
    <row r="200" spans="1:6">
      <c r="A200" s="66">
        <v>44146</v>
      </c>
      <c r="B200" s="67">
        <v>4.3018000000000001</v>
      </c>
      <c r="C200" s="92">
        <v>4.2164521830903956</v>
      </c>
      <c r="D200" s="67">
        <v>4.25</v>
      </c>
      <c r="E200" s="93">
        <v>2.75</v>
      </c>
      <c r="F200" s="93">
        <v>5.75</v>
      </c>
    </row>
    <row r="201" spans="1:6">
      <c r="A201" s="66">
        <v>44153</v>
      </c>
      <c r="B201" s="67">
        <v>4.3010000000000002</v>
      </c>
      <c r="C201" s="92">
        <v>4.326621475367463</v>
      </c>
      <c r="D201" s="67">
        <v>4.25</v>
      </c>
      <c r="E201" s="93">
        <v>2.75</v>
      </c>
      <c r="F201" s="93">
        <v>5.75</v>
      </c>
    </row>
    <row r="202" spans="1:6">
      <c r="A202" s="66">
        <v>44160</v>
      </c>
      <c r="B202" s="67">
        <v>4.3207000000000004</v>
      </c>
      <c r="C202" s="92">
        <v>4.3229679215176722</v>
      </c>
      <c r="D202" s="67">
        <v>4.25</v>
      </c>
      <c r="E202" s="93">
        <v>2.75</v>
      </c>
      <c r="F202" s="93">
        <v>5.75</v>
      </c>
    </row>
    <row r="203" spans="1:6">
      <c r="A203" s="66">
        <v>44167</v>
      </c>
      <c r="B203" s="67">
        <v>4.2930000000000001</v>
      </c>
      <c r="C203" s="92">
        <v>4.316035286591716</v>
      </c>
      <c r="D203" s="67">
        <v>4.25</v>
      </c>
      <c r="E203" s="93">
        <v>2.75</v>
      </c>
      <c r="F203" s="93">
        <v>5.75</v>
      </c>
    </row>
    <row r="204" spans="1:6">
      <c r="A204" s="66">
        <v>44174</v>
      </c>
      <c r="B204" s="67">
        <v>4.306</v>
      </c>
      <c r="C204" s="92">
        <v>4.28</v>
      </c>
      <c r="D204" s="67">
        <v>4.25</v>
      </c>
      <c r="E204" s="93">
        <v>2.75</v>
      </c>
      <c r="F204" s="93">
        <v>5.75</v>
      </c>
    </row>
    <row r="205" spans="1:6">
      <c r="A205" s="66">
        <v>44181</v>
      </c>
      <c r="B205" s="67">
        <v>5.4139999999999997</v>
      </c>
      <c r="C205" s="92">
        <v>5.4410350043820106</v>
      </c>
      <c r="D205" s="67">
        <v>5.25</v>
      </c>
      <c r="E205" s="93">
        <v>3.75</v>
      </c>
      <c r="F205" s="93">
        <v>6.75</v>
      </c>
    </row>
    <row r="206" spans="1:6">
      <c r="A206" s="66">
        <v>44188</v>
      </c>
      <c r="B206" s="67">
        <v>5.4524999999999997</v>
      </c>
      <c r="C206" s="92">
        <v>5.4671620190968238</v>
      </c>
      <c r="D206" s="67">
        <v>5.25</v>
      </c>
      <c r="E206" s="93">
        <v>3.75</v>
      </c>
      <c r="F206" s="93">
        <v>6.75</v>
      </c>
    </row>
    <row r="207" spans="1:6">
      <c r="A207" s="66">
        <v>44195</v>
      </c>
      <c r="B207" s="67">
        <v>5.5835999999999997</v>
      </c>
      <c r="C207" s="92">
        <v>5.549497161661411</v>
      </c>
      <c r="D207" s="67">
        <v>5.25</v>
      </c>
      <c r="E207" s="93">
        <v>3.75</v>
      </c>
      <c r="F207" s="93">
        <v>6.75</v>
      </c>
    </row>
    <row r="208" spans="1:6">
      <c r="A208" s="66">
        <v>44204</v>
      </c>
      <c r="B208" s="67">
        <v>5.4767000000000001</v>
      </c>
      <c r="C208" s="92">
        <v>5.4168161801892802</v>
      </c>
      <c r="D208" s="67">
        <v>5.25</v>
      </c>
      <c r="E208" s="93">
        <v>3.75</v>
      </c>
      <c r="F208" s="93">
        <v>6.75</v>
      </c>
    </row>
    <row r="209" spans="1:6">
      <c r="A209" s="66">
        <v>44209</v>
      </c>
      <c r="B209" s="67">
        <v>5.5444000000000004</v>
      </c>
      <c r="C209" s="92">
        <v>5.5594589038551812</v>
      </c>
      <c r="D209" s="67">
        <v>5.25</v>
      </c>
      <c r="E209" s="93">
        <v>3.75</v>
      </c>
      <c r="F209" s="93">
        <v>6.75</v>
      </c>
    </row>
    <row r="210" spans="1:6">
      <c r="A210" s="66">
        <v>44216</v>
      </c>
      <c r="B210" s="67">
        <v>5.4527999999999999</v>
      </c>
      <c r="C210" s="92">
        <v>5.4916286861656474</v>
      </c>
      <c r="D210" s="67">
        <v>5.25</v>
      </c>
      <c r="E210" s="93">
        <v>3.75</v>
      </c>
      <c r="F210" s="93">
        <v>6.75</v>
      </c>
    </row>
    <row r="211" spans="1:6">
      <c r="A211" s="66">
        <v>44223</v>
      </c>
      <c r="B211" s="67">
        <v>5.3888999999999996</v>
      </c>
      <c r="C211" s="92">
        <v>5.368214101429845</v>
      </c>
      <c r="D211" s="67">
        <v>5.25</v>
      </c>
      <c r="E211" s="93">
        <v>3.75</v>
      </c>
      <c r="F211" s="93">
        <v>6.75</v>
      </c>
    </row>
    <row r="212" spans="1:6">
      <c r="A212" s="66">
        <v>44230</v>
      </c>
      <c r="B212" s="67">
        <v>5.6105999999999998</v>
      </c>
      <c r="C212" s="92">
        <v>5.6158036259752953</v>
      </c>
      <c r="D212" s="67">
        <v>5.5</v>
      </c>
      <c r="E212" s="93">
        <v>4</v>
      </c>
      <c r="F212" s="93">
        <v>7</v>
      </c>
    </row>
    <row r="213" spans="1:6">
      <c r="A213" s="66">
        <v>44237</v>
      </c>
      <c r="B213" s="67">
        <v>5.609</v>
      </c>
      <c r="C213" s="92">
        <v>5.5132378866191143</v>
      </c>
      <c r="D213" s="67">
        <v>5.5</v>
      </c>
      <c r="E213" s="93">
        <v>4</v>
      </c>
      <c r="F213" s="93">
        <v>7</v>
      </c>
    </row>
    <row r="214" spans="1:6">
      <c r="A214" s="66">
        <v>44244</v>
      </c>
      <c r="B214" s="67">
        <v>5.6058000000000003</v>
      </c>
      <c r="C214" s="92">
        <v>5.6715907371046876</v>
      </c>
      <c r="D214" s="67">
        <v>5.5</v>
      </c>
      <c r="E214" s="93">
        <v>4</v>
      </c>
      <c r="F214" s="93">
        <v>7</v>
      </c>
    </row>
    <row r="215" spans="1:6">
      <c r="A215" s="66">
        <v>44251</v>
      </c>
      <c r="B215" s="67">
        <v>5.6135000000000002</v>
      </c>
      <c r="C215" s="92">
        <v>5.6136056903557252</v>
      </c>
      <c r="D215" s="67">
        <v>5.5</v>
      </c>
      <c r="E215" s="93">
        <v>4</v>
      </c>
      <c r="F215" s="93">
        <v>7</v>
      </c>
    </row>
    <row r="216" spans="1:6">
      <c r="A216" s="66">
        <v>44258</v>
      </c>
      <c r="B216" s="67">
        <v>5.6035000000000004</v>
      </c>
      <c r="C216" s="92">
        <v>5.6286686784298743</v>
      </c>
      <c r="D216" s="67">
        <v>5.5</v>
      </c>
      <c r="E216" s="93">
        <v>4</v>
      </c>
      <c r="F216" s="93">
        <v>7</v>
      </c>
    </row>
    <row r="217" spans="1:6">
      <c r="A217" s="66">
        <v>44265</v>
      </c>
      <c r="B217" s="67">
        <v>5.6120999999999999</v>
      </c>
      <c r="C217" s="92">
        <v>5.618704581948581</v>
      </c>
      <c r="D217" s="67">
        <v>5.5</v>
      </c>
      <c r="E217" s="93">
        <v>4</v>
      </c>
      <c r="F217" s="93">
        <v>7</v>
      </c>
    </row>
    <row r="218" spans="1:6">
      <c r="A218" s="66">
        <v>44272</v>
      </c>
      <c r="B218" s="67">
        <v>5.6254999999999997</v>
      </c>
      <c r="C218" s="92">
        <v>5.4232775375525293</v>
      </c>
      <c r="D218" s="67">
        <v>5.5</v>
      </c>
      <c r="E218" s="93">
        <v>4</v>
      </c>
      <c r="F218" s="93">
        <v>7</v>
      </c>
    </row>
    <row r="219" spans="1:6">
      <c r="A219" s="66">
        <v>44279</v>
      </c>
      <c r="B219" s="67">
        <v>5.5968999999999998</v>
      </c>
      <c r="C219" s="92">
        <v>5.6791322403481566</v>
      </c>
      <c r="D219" s="67">
        <v>5.5</v>
      </c>
      <c r="E219" s="93">
        <v>4</v>
      </c>
      <c r="F219" s="93">
        <v>7</v>
      </c>
    </row>
    <row r="220" spans="1:6" ht="15.75" customHeight="1">
      <c r="A220" s="66">
        <v>44286</v>
      </c>
      <c r="B220" s="67">
        <v>5.6435724770642199</v>
      </c>
      <c r="C220" s="92">
        <v>5.6726330602870814</v>
      </c>
      <c r="D220" s="67">
        <v>5.5</v>
      </c>
      <c r="E220" s="93">
        <v>4</v>
      </c>
      <c r="F220" s="93">
        <v>7</v>
      </c>
    </row>
    <row r="221" spans="1:6" hidden="1">
      <c r="A221" s="121">
        <v>44293</v>
      </c>
      <c r="B221" s="122">
        <v>5.5875000000000004</v>
      </c>
      <c r="C221" s="123">
        <v>5.6258424066919721</v>
      </c>
      <c r="D221" s="122">
        <v>5.5</v>
      </c>
      <c r="E221" s="124">
        <v>4</v>
      </c>
      <c r="F221" s="124">
        <v>7</v>
      </c>
    </row>
    <row r="222" spans="1:6" ht="15.75" customHeight="1">
      <c r="A222" s="66">
        <v>44300</v>
      </c>
      <c r="B222" s="67">
        <v>5.6128999999999998</v>
      </c>
      <c r="C222" s="92">
        <v>5.2701892753044604</v>
      </c>
      <c r="D222" s="67">
        <v>5.5</v>
      </c>
      <c r="E222" s="93">
        <v>4</v>
      </c>
      <c r="F222" s="93">
        <v>7</v>
      </c>
    </row>
    <row r="223" spans="1:6" ht="15.75" customHeight="1">
      <c r="A223" s="66">
        <v>44307</v>
      </c>
      <c r="B223" s="67">
        <v>5.6363000000000003</v>
      </c>
      <c r="C223" s="92">
        <v>5.6</v>
      </c>
      <c r="D223" s="67">
        <v>5.5</v>
      </c>
      <c r="E223" s="93">
        <v>4</v>
      </c>
      <c r="F223" s="93">
        <v>7</v>
      </c>
    </row>
    <row r="224" spans="1:6" ht="15.75" customHeight="1">
      <c r="A224" s="66">
        <v>44314</v>
      </c>
      <c r="B224" s="67">
        <v>5.8842891891891895</v>
      </c>
      <c r="C224" s="92">
        <v>6.0817786190601542</v>
      </c>
      <c r="D224" s="67">
        <v>5.5</v>
      </c>
      <c r="E224" s="93">
        <v>4</v>
      </c>
      <c r="F224" s="93">
        <v>7</v>
      </c>
    </row>
    <row r="225" spans="1:6" ht="15.75" customHeight="1">
      <c r="A225" s="66">
        <v>44321</v>
      </c>
      <c r="B225" s="67">
        <v>6.5331000000000001</v>
      </c>
      <c r="C225" s="92">
        <v>6.5580160013073954</v>
      </c>
      <c r="D225" s="67">
        <v>6</v>
      </c>
      <c r="E225" s="93">
        <v>4.5</v>
      </c>
      <c r="F225" s="93">
        <v>7.5</v>
      </c>
    </row>
    <row r="226" spans="1:6" ht="15.75" customHeight="1">
      <c r="A226" s="66">
        <v>44328</v>
      </c>
      <c r="B226" s="67">
        <v>6.6927274905422447</v>
      </c>
      <c r="C226" s="92">
        <v>6.5845253072049292</v>
      </c>
      <c r="D226" s="67">
        <v>6</v>
      </c>
      <c r="E226" s="93">
        <v>4.5</v>
      </c>
      <c r="F226" s="93">
        <v>7.5</v>
      </c>
    </row>
    <row r="227" spans="1:6" ht="15.75" customHeight="1">
      <c r="A227" s="66">
        <v>44335</v>
      </c>
      <c r="B227" s="67">
        <v>6.8192000000000004</v>
      </c>
      <c r="C227" s="92">
        <v>6.8552832663412318</v>
      </c>
      <c r="D227" s="67">
        <v>6</v>
      </c>
      <c r="E227" s="93">
        <v>4.5</v>
      </c>
      <c r="F227" s="93">
        <v>7.5</v>
      </c>
    </row>
    <row r="228" spans="1:6" ht="15.75" customHeight="1">
      <c r="A228" s="66">
        <v>44342</v>
      </c>
      <c r="B228" s="67">
        <v>6.7970032258064519</v>
      </c>
      <c r="C228" s="92">
        <v>6.9915832132603315</v>
      </c>
      <c r="D228" s="67">
        <v>6</v>
      </c>
      <c r="E228" s="93">
        <v>4.5</v>
      </c>
      <c r="F228" s="93">
        <v>7.5</v>
      </c>
    </row>
    <row r="229" spans="1:6" ht="15.75" customHeight="1">
      <c r="A229" s="66">
        <v>44349</v>
      </c>
      <c r="B229" s="67">
        <v>6.7149999999999999</v>
      </c>
      <c r="C229" s="92">
        <v>7.0000000000000009</v>
      </c>
      <c r="D229" s="67">
        <v>6</v>
      </c>
      <c r="E229" s="93">
        <v>4.5</v>
      </c>
      <c r="F229" s="93">
        <v>7.5</v>
      </c>
    </row>
    <row r="230" spans="1:6" ht="15.75" customHeight="1">
      <c r="A230" s="66">
        <v>44356</v>
      </c>
      <c r="B230" s="67">
        <v>6.5175999999999998</v>
      </c>
      <c r="C230" s="92">
        <v>6.0393030242425993</v>
      </c>
      <c r="D230" s="67">
        <v>6</v>
      </c>
      <c r="E230" s="93">
        <v>4.5</v>
      </c>
      <c r="F230" s="93">
        <v>7.5</v>
      </c>
    </row>
    <row r="231" spans="1:6" ht="15.75" customHeight="1">
      <c r="A231" s="66">
        <v>44363</v>
      </c>
      <c r="B231" s="67">
        <v>6.9901</v>
      </c>
      <c r="C231" s="92"/>
      <c r="D231" s="67">
        <v>6.5</v>
      </c>
      <c r="E231" s="93">
        <v>5</v>
      </c>
      <c r="F231" s="93">
        <v>8</v>
      </c>
    </row>
    <row r="232" spans="1:6" ht="15.75" customHeight="1">
      <c r="A232" s="66">
        <v>44370</v>
      </c>
      <c r="B232" s="67">
        <v>6.8855000000000004</v>
      </c>
      <c r="C232" s="92"/>
      <c r="D232" s="67">
        <v>6.5</v>
      </c>
      <c r="E232" s="93">
        <v>5</v>
      </c>
      <c r="F232" s="93">
        <v>8</v>
      </c>
    </row>
    <row r="233" spans="1:6" ht="15.75" customHeight="1">
      <c r="A233" s="66">
        <v>44377</v>
      </c>
      <c r="B233" s="67">
        <v>7.1645000000000003</v>
      </c>
      <c r="C233" s="92">
        <v>6.7</v>
      </c>
      <c r="D233" s="67">
        <v>6.5</v>
      </c>
      <c r="E233" s="93">
        <v>5</v>
      </c>
      <c r="F233" s="93">
        <v>8</v>
      </c>
    </row>
    <row r="234" spans="1:6" ht="15.75" customHeight="1">
      <c r="A234" s="66">
        <v>44384</v>
      </c>
      <c r="B234" s="67">
        <v>6.9141000000000004</v>
      </c>
      <c r="C234" s="92">
        <v>6.5</v>
      </c>
      <c r="D234" s="67">
        <v>6.5</v>
      </c>
      <c r="E234" s="93">
        <v>5</v>
      </c>
      <c r="F234" s="93">
        <v>8</v>
      </c>
    </row>
    <row r="235" spans="1:6" ht="15.75" customHeight="1">
      <c r="A235" s="66">
        <v>44391</v>
      </c>
      <c r="B235" s="67">
        <v>6.8966000000000003</v>
      </c>
      <c r="C235" s="92">
        <v>6.9794642857142861</v>
      </c>
      <c r="D235" s="67">
        <v>6.5</v>
      </c>
      <c r="E235" s="93">
        <v>5</v>
      </c>
      <c r="F235" s="93">
        <v>8</v>
      </c>
    </row>
    <row r="236" spans="1:6" ht="15.75" customHeight="1">
      <c r="A236" s="66">
        <v>44398</v>
      </c>
      <c r="B236" s="67">
        <v>6.9466000000000001</v>
      </c>
      <c r="C236" s="92">
        <v>7.2499999999999991</v>
      </c>
      <c r="D236" s="67">
        <v>6.5</v>
      </c>
      <c r="E236" s="93">
        <v>5</v>
      </c>
      <c r="F236" s="93">
        <v>8</v>
      </c>
    </row>
    <row r="237" spans="1:6" ht="15.75" customHeight="1">
      <c r="A237" s="66">
        <v>44405</v>
      </c>
      <c r="B237" s="67">
        <v>7.0122</v>
      </c>
      <c r="C237" s="92">
        <v>7.1544543429844083</v>
      </c>
      <c r="D237" s="67">
        <v>6.5</v>
      </c>
      <c r="E237" s="93">
        <v>5</v>
      </c>
      <c r="F237" s="93">
        <v>8</v>
      </c>
    </row>
    <row r="238" spans="1:6" ht="15.75" customHeight="1">
      <c r="A238" s="66">
        <v>44412</v>
      </c>
      <c r="B238" s="67">
        <v>7.3554000000000004</v>
      </c>
      <c r="C238" s="92"/>
      <c r="D238" s="67">
        <v>7</v>
      </c>
      <c r="E238" s="93">
        <v>5.5</v>
      </c>
      <c r="F238" s="93">
        <v>8.5</v>
      </c>
    </row>
    <row r="239" spans="1:6" ht="15.75" customHeight="1">
      <c r="A239" s="66">
        <v>44419</v>
      </c>
      <c r="B239" s="67">
        <v>7.3535000000000004</v>
      </c>
      <c r="C239" s="92">
        <v>7.1047661870503598</v>
      </c>
      <c r="D239" s="67">
        <v>7</v>
      </c>
      <c r="E239" s="93">
        <v>5.5</v>
      </c>
      <c r="F239" s="93">
        <v>8.5</v>
      </c>
    </row>
    <row r="240" spans="1:6" ht="15.75" customHeight="1">
      <c r="A240" s="66">
        <v>44426</v>
      </c>
      <c r="B240" s="67">
        <v>7.28</v>
      </c>
      <c r="C240" s="92"/>
      <c r="D240" s="67">
        <v>7</v>
      </c>
      <c r="E240" s="93">
        <v>5.5</v>
      </c>
      <c r="F240" s="93">
        <v>8.5</v>
      </c>
    </row>
    <row r="241" spans="1:6" ht="15.75" customHeight="1">
      <c r="A241" s="66">
        <v>44433</v>
      </c>
      <c r="B241" s="67">
        <v>7.3630000000000004</v>
      </c>
      <c r="C241" s="92">
        <v>7.2260841998478318</v>
      </c>
      <c r="D241" s="67">
        <v>7</v>
      </c>
      <c r="E241" s="93">
        <v>5.5</v>
      </c>
      <c r="F241" s="93">
        <v>8.5</v>
      </c>
    </row>
    <row r="242" spans="1:6" ht="15.75" customHeight="1">
      <c r="A242" s="66">
        <v>44440</v>
      </c>
      <c r="B242" s="67">
        <v>7.4103000000000003</v>
      </c>
      <c r="C242" s="92">
        <v>7.25</v>
      </c>
      <c r="D242" s="67">
        <v>7</v>
      </c>
      <c r="E242" s="93">
        <v>5.5</v>
      </c>
      <c r="F242" s="93">
        <v>8.5</v>
      </c>
    </row>
    <row r="243" spans="1:6" ht="15.75" customHeight="1">
      <c r="A243" s="66">
        <v>44447</v>
      </c>
      <c r="B243" s="67">
        <v>7.2805</v>
      </c>
      <c r="C243" s="92">
        <v>7.4</v>
      </c>
      <c r="D243" s="67">
        <v>7</v>
      </c>
      <c r="E243" s="93">
        <v>5.5</v>
      </c>
      <c r="F243" s="93">
        <v>8.5</v>
      </c>
    </row>
    <row r="244" spans="1:6" ht="15.75" customHeight="1">
      <c r="A244" s="66">
        <v>44454</v>
      </c>
      <c r="B244" s="67">
        <v>7.5259999999999998</v>
      </c>
      <c r="C244" s="92">
        <v>6.8835101978089268</v>
      </c>
      <c r="D244" s="67">
        <v>7.25</v>
      </c>
      <c r="E244" s="93">
        <v>5.75</v>
      </c>
      <c r="F244" s="93">
        <v>8.75</v>
      </c>
    </row>
    <row r="245" spans="1:6" ht="15.75" customHeight="1">
      <c r="A245" s="66">
        <v>44461</v>
      </c>
      <c r="B245" s="67">
        <v>7.5583</v>
      </c>
      <c r="C245" s="92"/>
      <c r="D245" s="67">
        <v>7.25</v>
      </c>
      <c r="E245" s="93">
        <v>5.75</v>
      </c>
      <c r="F245" s="93">
        <v>8.75</v>
      </c>
    </row>
    <row r="246" spans="1:6" ht="15.75" customHeight="1">
      <c r="A246" s="66">
        <v>44468</v>
      </c>
      <c r="B246" s="67">
        <v>7.6387999999999998</v>
      </c>
      <c r="C246" s="92"/>
      <c r="D246" s="67">
        <v>7.25</v>
      </c>
      <c r="E246" s="93">
        <v>5.75</v>
      </c>
      <c r="F246" s="93">
        <v>8.75</v>
      </c>
    </row>
    <row r="247" spans="1:6" ht="15.75" customHeight="1">
      <c r="A247" s="66">
        <v>44475</v>
      </c>
      <c r="B247" s="67">
        <v>7.6393000000000004</v>
      </c>
      <c r="C247" s="92">
        <v>7.8352686794470117</v>
      </c>
      <c r="D247" s="67">
        <v>7.25</v>
      </c>
      <c r="E247" s="93">
        <v>5.75</v>
      </c>
      <c r="F247" s="93">
        <v>8.75</v>
      </c>
    </row>
    <row r="248" spans="1:6" ht="15.75" customHeight="1">
      <c r="A248" s="66">
        <v>44482</v>
      </c>
      <c r="B248" s="67">
        <v>7.5929000000000002</v>
      </c>
      <c r="C248" s="92"/>
      <c r="D248" s="67">
        <v>7.25</v>
      </c>
      <c r="E248" s="93">
        <v>5.75</v>
      </c>
      <c r="F248" s="93">
        <v>8.75</v>
      </c>
    </row>
    <row r="249" spans="1:6" ht="15.75" customHeight="1">
      <c r="A249" s="66">
        <v>44489</v>
      </c>
      <c r="B249" s="67">
        <v>7.4794</v>
      </c>
      <c r="C249" s="92"/>
      <c r="D249" s="67">
        <v>7.25</v>
      </c>
      <c r="E249" s="93">
        <v>5.75</v>
      </c>
      <c r="F249" s="93">
        <v>8.75</v>
      </c>
    </row>
    <row r="250" spans="1:6" ht="15.75" customHeight="1">
      <c r="A250" s="66">
        <v>44496</v>
      </c>
      <c r="B250" s="67">
        <v>7.4518000000000004</v>
      </c>
      <c r="C250" s="92"/>
      <c r="D250" s="67">
        <v>7.25</v>
      </c>
      <c r="E250" s="93">
        <v>5.75</v>
      </c>
      <c r="F250" s="93">
        <v>8.75</v>
      </c>
    </row>
    <row r="251" spans="1:6" ht="15.75" customHeight="1">
      <c r="A251" s="66">
        <v>44503</v>
      </c>
      <c r="B251" s="67">
        <v>7.3936000000000002</v>
      </c>
      <c r="C251" s="92">
        <v>7.5</v>
      </c>
      <c r="D251" s="67">
        <v>7.25</v>
      </c>
      <c r="E251" s="93">
        <v>5.75</v>
      </c>
      <c r="F251" s="93">
        <v>8.75</v>
      </c>
    </row>
    <row r="252" spans="1:6" ht="15.75" customHeight="1">
      <c r="A252" s="66">
        <v>44510</v>
      </c>
      <c r="B252" s="67">
        <v>7.5096999999999996</v>
      </c>
      <c r="C252" s="92">
        <v>6.6094886128507158</v>
      </c>
      <c r="D252" s="67">
        <v>7.25</v>
      </c>
      <c r="E252" s="93">
        <v>5.75</v>
      </c>
      <c r="F252" s="93">
        <v>8.75</v>
      </c>
    </row>
    <row r="253" spans="1:6" ht="15.75" customHeight="1">
      <c r="A253" s="66">
        <v>44517</v>
      </c>
      <c r="B253" s="67">
        <v>7.5271999999999997</v>
      </c>
      <c r="C253" s="92">
        <v>7.5</v>
      </c>
      <c r="D253" s="67">
        <v>7.25</v>
      </c>
      <c r="E253" s="93">
        <v>5.75</v>
      </c>
      <c r="F253" s="93">
        <v>8.75</v>
      </c>
    </row>
    <row r="254" spans="1:6" ht="15.75" customHeight="1">
      <c r="A254" s="66">
        <v>44524</v>
      </c>
      <c r="B254" s="67">
        <v>7.4497999999999998</v>
      </c>
      <c r="C254" s="92"/>
      <c r="D254" s="67">
        <v>7.25</v>
      </c>
      <c r="E254" s="93">
        <v>5.75</v>
      </c>
      <c r="F254" s="93">
        <v>8.75</v>
      </c>
    </row>
    <row r="255" spans="1:6" ht="15.75" customHeight="1">
      <c r="A255" s="66">
        <v>44531</v>
      </c>
      <c r="B255" s="67">
        <v>7.3887999999999998</v>
      </c>
      <c r="C255" s="92">
        <v>7.4249310890223494</v>
      </c>
      <c r="D255" s="67">
        <v>7.25</v>
      </c>
      <c r="E255" s="93">
        <v>5.75</v>
      </c>
      <c r="F255" s="93">
        <v>8.75</v>
      </c>
    </row>
    <row r="256" spans="1:6" ht="15.75" customHeight="1">
      <c r="A256" s="66">
        <v>44538</v>
      </c>
      <c r="B256" s="67">
        <v>7.3455000000000004</v>
      </c>
      <c r="C256" s="92">
        <v>7.3374854785059505</v>
      </c>
      <c r="D256" s="67">
        <v>7.25</v>
      </c>
      <c r="E256" s="93">
        <v>5.75</v>
      </c>
      <c r="F256" s="93">
        <v>8.75</v>
      </c>
    </row>
    <row r="257" spans="1:6" ht="15.75" customHeight="1">
      <c r="A257" s="66">
        <v>44545</v>
      </c>
      <c r="B257" s="67">
        <v>7.9104000000000001</v>
      </c>
      <c r="C257" s="92">
        <v>7.0138665473931674</v>
      </c>
      <c r="D257" s="67">
        <v>7.75</v>
      </c>
      <c r="E257" s="93">
        <v>6.25</v>
      </c>
      <c r="F257" s="93">
        <v>9.25</v>
      </c>
    </row>
    <row r="258" spans="1:6" ht="15.75" customHeight="1">
      <c r="A258" s="66">
        <v>44552</v>
      </c>
      <c r="B258" s="67">
        <v>7.9067999999999996</v>
      </c>
      <c r="C258" s="92">
        <v>8.0500000000000007</v>
      </c>
      <c r="D258" s="67">
        <v>7.75</v>
      </c>
      <c r="E258" s="93">
        <v>6.25</v>
      </c>
      <c r="F258" s="93">
        <v>9.25</v>
      </c>
    </row>
    <row r="259" spans="1:6" ht="15.75" customHeight="1">
      <c r="A259" s="66">
        <v>44559</v>
      </c>
      <c r="B259" s="67">
        <v>8.0508000000000006</v>
      </c>
      <c r="C259" s="92">
        <v>8.1</v>
      </c>
      <c r="D259" s="67">
        <v>7.75</v>
      </c>
      <c r="E259" s="93">
        <v>6.25</v>
      </c>
      <c r="F259" s="93">
        <v>9.25</v>
      </c>
    </row>
    <row r="260" spans="1:6" ht="15.75" customHeight="1">
      <c r="A260" s="66">
        <v>44566</v>
      </c>
      <c r="B260" s="67">
        <v>7.8479000000000001</v>
      </c>
      <c r="C260" s="92">
        <v>7.8158995964278954</v>
      </c>
      <c r="D260" s="67">
        <v>7.75</v>
      </c>
      <c r="E260" s="93">
        <v>6.25</v>
      </c>
      <c r="F260" s="93">
        <v>9.25</v>
      </c>
    </row>
    <row r="261" spans="1:6" ht="15.75" customHeight="1">
      <c r="A261" s="66">
        <v>44573</v>
      </c>
      <c r="B261" s="67">
        <v>7.8963000000000001</v>
      </c>
      <c r="C261" s="92">
        <v>7.1663807286947918</v>
      </c>
      <c r="D261" s="67">
        <v>7.75</v>
      </c>
      <c r="E261" s="93">
        <v>6.25</v>
      </c>
      <c r="F261" s="93">
        <v>9.25</v>
      </c>
    </row>
    <row r="262" spans="1:6" ht="15.75" customHeight="1">
      <c r="A262" s="66">
        <v>44580</v>
      </c>
      <c r="B262" s="67">
        <v>7.9100999999999999</v>
      </c>
      <c r="C262" s="92">
        <v>7.8406291501172927</v>
      </c>
      <c r="D262" s="67">
        <v>7.75</v>
      </c>
      <c r="E262" s="93">
        <v>6.25</v>
      </c>
      <c r="F262" s="93">
        <v>9.25</v>
      </c>
    </row>
    <row r="263" spans="1:6" ht="15.75" customHeight="1">
      <c r="A263" s="66">
        <v>44587</v>
      </c>
      <c r="B263" s="67">
        <v>7.9347000000000003</v>
      </c>
      <c r="C263" s="92">
        <v>7.8</v>
      </c>
      <c r="D263" s="67">
        <v>7.75</v>
      </c>
      <c r="E263" s="93">
        <v>6.25</v>
      </c>
      <c r="F263" s="93">
        <v>9.25</v>
      </c>
    </row>
    <row r="264" spans="1:6" ht="15.75" customHeight="1">
      <c r="A264" s="66">
        <v>44594</v>
      </c>
      <c r="B264" s="67">
        <v>8.1336999999999993</v>
      </c>
      <c r="C264" s="92">
        <v>8.0837480242023165</v>
      </c>
      <c r="D264" s="67">
        <v>8</v>
      </c>
      <c r="E264" s="93">
        <v>6.5</v>
      </c>
      <c r="F264" s="93">
        <v>9.5</v>
      </c>
    </row>
    <row r="265" spans="1:6" ht="15.75" customHeight="1">
      <c r="A265" s="66">
        <v>44601</v>
      </c>
      <c r="B265" s="67">
        <v>8.1989000000000001</v>
      </c>
      <c r="C265" s="92">
        <v>8.2883165095382196</v>
      </c>
      <c r="D265" s="67">
        <v>8</v>
      </c>
      <c r="E265" s="93">
        <v>6.5</v>
      </c>
      <c r="F265" s="93">
        <v>9.5</v>
      </c>
    </row>
    <row r="266" spans="1:6" ht="15.75" customHeight="1">
      <c r="A266" s="66">
        <v>44608</v>
      </c>
      <c r="B266" s="67">
        <v>8.2151999999999994</v>
      </c>
      <c r="C266" s="92">
        <v>8.1007325545798157</v>
      </c>
      <c r="D266" s="67">
        <v>8</v>
      </c>
      <c r="E266" s="93">
        <v>6.5</v>
      </c>
      <c r="F266" s="93">
        <v>9.5</v>
      </c>
    </row>
    <row r="267" spans="1:6" ht="15.75" customHeight="1">
      <c r="A267" s="66">
        <v>44615</v>
      </c>
      <c r="B267" s="67">
        <v>8.2270000000000003</v>
      </c>
      <c r="C267" s="92">
        <v>8.0500000000000007</v>
      </c>
      <c r="D267" s="67">
        <v>8</v>
      </c>
      <c r="E267" s="93">
        <v>6.5</v>
      </c>
      <c r="F267" s="93">
        <v>9.5</v>
      </c>
    </row>
    <row r="268" spans="1:6" ht="15.75" customHeight="1">
      <c r="A268" s="66">
        <v>44622</v>
      </c>
      <c r="B268" s="67">
        <v>8.2522000000000002</v>
      </c>
      <c r="C268" s="92">
        <v>8.4</v>
      </c>
      <c r="D268" s="67">
        <v>8</v>
      </c>
      <c r="E268" s="93">
        <v>6.5</v>
      </c>
      <c r="F268" s="93">
        <v>9.5</v>
      </c>
    </row>
    <row r="269" spans="1:6" ht="15.75" customHeight="1">
      <c r="A269" s="66">
        <v>44629</v>
      </c>
      <c r="B269" s="67">
        <v>8.1519999999999992</v>
      </c>
      <c r="C269" s="92">
        <v>8.25</v>
      </c>
      <c r="D269" s="67">
        <v>8</v>
      </c>
      <c r="E269" s="93">
        <v>6.5</v>
      </c>
      <c r="F269" s="93">
        <v>9.5</v>
      </c>
    </row>
    <row r="270" spans="1:6" ht="15.75" customHeight="1">
      <c r="A270" s="66">
        <v>44636</v>
      </c>
      <c r="B270" s="67">
        <v>9.4639000000000006</v>
      </c>
      <c r="C270" s="92">
        <v>7.8514772174570808</v>
      </c>
      <c r="D270" s="67">
        <v>9.25</v>
      </c>
      <c r="E270" s="93">
        <v>7.75</v>
      </c>
      <c r="F270" s="93">
        <v>10.75</v>
      </c>
    </row>
    <row r="271" spans="1:6" ht="15.75" customHeight="1">
      <c r="A271" s="66">
        <v>44643</v>
      </c>
      <c r="B271" s="67">
        <v>9.4344000000000001</v>
      </c>
      <c r="C271" s="92">
        <v>9.2902326654007048</v>
      </c>
      <c r="D271" s="67">
        <v>9.25</v>
      </c>
      <c r="E271" s="93">
        <v>7.75</v>
      </c>
      <c r="F271" s="93">
        <v>10.75</v>
      </c>
    </row>
    <row r="272" spans="1:6" ht="15.75" customHeight="1">
      <c r="A272" s="66">
        <v>44650</v>
      </c>
      <c r="B272" s="67">
        <v>9.4707000000000008</v>
      </c>
      <c r="C272" s="92">
        <v>9.4</v>
      </c>
      <c r="D272" s="67">
        <v>9.25</v>
      </c>
      <c r="E272" s="93">
        <v>7.75</v>
      </c>
      <c r="F272" s="93">
        <v>10.75</v>
      </c>
    </row>
    <row r="273" spans="1:6" ht="15.75" customHeight="1">
      <c r="A273" s="66">
        <v>44657</v>
      </c>
      <c r="B273" s="67">
        <v>9.3519000000000005</v>
      </c>
      <c r="C273" s="92">
        <v>9.3737395048932317</v>
      </c>
      <c r="D273" s="67">
        <v>9.25</v>
      </c>
      <c r="E273" s="93">
        <v>7.75</v>
      </c>
      <c r="F273" s="93">
        <v>10.75</v>
      </c>
    </row>
    <row r="274" spans="1:6" ht="15.75" customHeight="1">
      <c r="A274" s="66">
        <v>44664</v>
      </c>
      <c r="B274" s="67">
        <v>9.4506999999999994</v>
      </c>
      <c r="C274" s="92">
        <v>9.4067559861286583</v>
      </c>
      <c r="D274" s="67">
        <v>9.25</v>
      </c>
      <c r="E274" s="93">
        <v>7.75</v>
      </c>
      <c r="F274" s="93">
        <v>10.75</v>
      </c>
    </row>
    <row r="275" spans="1:6" ht="15.75" customHeight="1">
      <c r="A275" s="66">
        <v>44671</v>
      </c>
      <c r="B275" s="67">
        <v>9.4849999999999994</v>
      </c>
      <c r="C275" s="92">
        <v>9.4355524078555089</v>
      </c>
      <c r="D275" s="67">
        <v>9.25</v>
      </c>
      <c r="E275" s="93">
        <v>7.75</v>
      </c>
      <c r="F275" s="93">
        <v>10.75</v>
      </c>
    </row>
    <row r="276" spans="1:6" ht="15.75" customHeight="1">
      <c r="A276" s="66">
        <v>44678</v>
      </c>
      <c r="B276" s="67">
        <v>9.5174000000000003</v>
      </c>
      <c r="C276" s="92">
        <v>9.577107454631701</v>
      </c>
      <c r="D276" s="67">
        <v>9.25</v>
      </c>
      <c r="E276" s="93">
        <v>7.75</v>
      </c>
      <c r="F276" s="93">
        <v>10.75</v>
      </c>
    </row>
    <row r="277" spans="1:6" ht="15.75" customHeight="1">
      <c r="A277" s="66">
        <v>44685</v>
      </c>
      <c r="B277" s="67">
        <v>9.3901000000000003</v>
      </c>
      <c r="C277" s="92">
        <v>9.5504358550961044</v>
      </c>
      <c r="D277" s="67">
        <v>9.25</v>
      </c>
      <c r="E277" s="93">
        <v>7.75</v>
      </c>
      <c r="F277" s="93">
        <v>10.75</v>
      </c>
    </row>
    <row r="278" spans="1:6" ht="15.75" customHeight="1">
      <c r="A278" s="66">
        <v>44692</v>
      </c>
      <c r="B278" s="67">
        <v>9.5068000000000001</v>
      </c>
      <c r="C278" s="92">
        <v>9.4655531619787947</v>
      </c>
      <c r="D278" s="67">
        <v>9.25</v>
      </c>
      <c r="E278" s="93">
        <v>7.75</v>
      </c>
      <c r="F278" s="93">
        <v>10.75</v>
      </c>
    </row>
    <row r="279" spans="1:6" ht="15.75" customHeight="1">
      <c r="A279" s="66">
        <v>44699</v>
      </c>
      <c r="B279" s="67">
        <v>9.5243000000000002</v>
      </c>
      <c r="C279" s="92">
        <v>9.5243000000000002</v>
      </c>
      <c r="D279" s="67">
        <v>9.25</v>
      </c>
      <c r="E279" s="93">
        <v>7.75</v>
      </c>
      <c r="F279" s="93">
        <v>10.75</v>
      </c>
    </row>
    <row r="280" spans="1:6" ht="15.75" customHeight="1">
      <c r="A280" s="66">
        <v>44706</v>
      </c>
      <c r="B280" s="67">
        <v>9.5566999999999993</v>
      </c>
      <c r="C280" s="92">
        <v>9.7959413032217579</v>
      </c>
      <c r="D280" s="67">
        <v>9.25</v>
      </c>
      <c r="E280" s="93">
        <v>7.75</v>
      </c>
      <c r="F280" s="93">
        <v>10.75</v>
      </c>
    </row>
    <row r="281" spans="1:6" ht="15.75" customHeight="1">
      <c r="A281" s="66">
        <v>44713</v>
      </c>
      <c r="B281" s="67">
        <v>9.5515000000000008</v>
      </c>
      <c r="C281" s="92">
        <v>9.551499999999999</v>
      </c>
      <c r="D281" s="67">
        <v>9.25</v>
      </c>
      <c r="E281" s="93">
        <v>7.75</v>
      </c>
      <c r="F281" s="93">
        <v>10.75</v>
      </c>
    </row>
    <row r="282" spans="1:6" ht="15.75" customHeight="1">
      <c r="A282" s="66">
        <v>44720</v>
      </c>
      <c r="B282" s="67">
        <v>9.5409000000000006</v>
      </c>
      <c r="C282" s="92">
        <v>9.5526858328867892</v>
      </c>
      <c r="D282" s="67">
        <v>9.25</v>
      </c>
      <c r="E282" s="93">
        <v>7.75</v>
      </c>
      <c r="F282" s="93">
        <v>10.75</v>
      </c>
    </row>
    <row r="283" spans="1:6" ht="15.75" customHeight="1">
      <c r="A283" s="66">
        <v>44727</v>
      </c>
      <c r="B283" s="67">
        <v>9.5265000000000004</v>
      </c>
      <c r="C283" s="92">
        <v>9.1621559431558701</v>
      </c>
      <c r="D283" s="67">
        <v>9.25</v>
      </c>
      <c r="E283" s="93">
        <v>7.75</v>
      </c>
      <c r="F283" s="93">
        <v>10.75</v>
      </c>
    </row>
    <row r="284" spans="1:6" ht="15.75" customHeight="1">
      <c r="A284" s="66">
        <v>44734</v>
      </c>
      <c r="B284" s="67">
        <v>9.5509000000000004</v>
      </c>
      <c r="C284" s="92">
        <v>9.5509000000000004</v>
      </c>
      <c r="D284" s="67">
        <v>9.25</v>
      </c>
      <c r="E284" s="93">
        <v>7.75</v>
      </c>
      <c r="F284" s="93">
        <v>10.75</v>
      </c>
    </row>
    <row r="285" spans="1:6" ht="15.75" customHeight="1">
      <c r="A285" s="66">
        <v>44741</v>
      </c>
      <c r="B285" s="67">
        <v>9.6165000000000003</v>
      </c>
      <c r="C285" s="92">
        <v>9.6165000000000003</v>
      </c>
      <c r="D285" s="67">
        <v>9.25</v>
      </c>
      <c r="E285" s="93">
        <v>7.75</v>
      </c>
      <c r="F285" s="93">
        <v>10.75</v>
      </c>
    </row>
    <row r="286" spans="1:6" ht="15.75" customHeight="1">
      <c r="A286" s="66">
        <v>44748</v>
      </c>
      <c r="B286" s="67">
        <v>9.4428999999999998</v>
      </c>
      <c r="C286" s="92">
        <v>9.5776036545219938</v>
      </c>
      <c r="D286" s="67">
        <v>9.25</v>
      </c>
      <c r="E286" s="93">
        <v>7.75</v>
      </c>
      <c r="F286" s="93">
        <v>10.75</v>
      </c>
    </row>
    <row r="287" spans="1:6" ht="15.75" customHeight="1">
      <c r="A287" s="66">
        <v>44755</v>
      </c>
      <c r="B287" s="67">
        <v>9.4946000000000002</v>
      </c>
      <c r="C287" s="92">
        <v>8.9982955154504687</v>
      </c>
      <c r="D287" s="67">
        <v>9.25</v>
      </c>
      <c r="E287" s="93">
        <v>7.75</v>
      </c>
      <c r="F287" s="93">
        <v>10.75</v>
      </c>
    </row>
    <row r="288" spans="1:6" ht="15.75" customHeight="1">
      <c r="A288" s="66">
        <v>44762</v>
      </c>
      <c r="B288" s="67">
        <v>9.5372000000000003</v>
      </c>
      <c r="C288" s="92">
        <v>9.551028807888466</v>
      </c>
      <c r="D288" s="67">
        <v>9.25</v>
      </c>
      <c r="E288" s="93">
        <v>7.75</v>
      </c>
      <c r="F288" s="93">
        <v>10.75</v>
      </c>
    </row>
    <row r="289" spans="1:6" ht="15.75" customHeight="1">
      <c r="A289" s="66">
        <v>44769</v>
      </c>
      <c r="B289" s="67">
        <v>9.5411000000000001</v>
      </c>
      <c r="C289" s="92">
        <v>9.6623515975018428</v>
      </c>
      <c r="D289" s="67">
        <v>9.25</v>
      </c>
      <c r="E289" s="93">
        <v>7.75</v>
      </c>
      <c r="F289" s="93">
        <v>10.75</v>
      </c>
    </row>
    <row r="290" spans="1:6" ht="15.75" customHeight="1">
      <c r="A290" s="66">
        <v>44776</v>
      </c>
      <c r="B290" s="67">
        <v>9.7941000000000003</v>
      </c>
      <c r="C290" s="92">
        <v>9.7147371512424243</v>
      </c>
      <c r="D290" s="67">
        <v>9.5</v>
      </c>
      <c r="E290" s="93">
        <v>8</v>
      </c>
      <c r="F290" s="93">
        <v>11</v>
      </c>
    </row>
    <row r="291" spans="1:6" ht="15.75" customHeight="1">
      <c r="A291" s="66">
        <v>44783</v>
      </c>
      <c r="B291" s="67">
        <v>9.7523999999999997</v>
      </c>
      <c r="C291" s="92">
        <v>9.7168986866534581</v>
      </c>
      <c r="D291" s="67">
        <v>9.5</v>
      </c>
      <c r="E291" s="93">
        <v>8</v>
      </c>
      <c r="F291" s="93">
        <v>11</v>
      </c>
    </row>
    <row r="292" spans="1:6" ht="15.75" customHeight="1">
      <c r="A292" s="66">
        <v>44790</v>
      </c>
      <c r="B292" s="67">
        <v>9.7568000000000001</v>
      </c>
      <c r="C292" s="92">
        <v>9.760456434137458</v>
      </c>
      <c r="D292" s="67">
        <v>9.5</v>
      </c>
      <c r="E292" s="93">
        <v>8</v>
      </c>
      <c r="F292" s="93">
        <v>11</v>
      </c>
    </row>
    <row r="293" spans="1:6" ht="15.75" customHeight="1">
      <c r="A293" s="66">
        <v>44797</v>
      </c>
      <c r="B293" s="67">
        <v>9.7181999999999995</v>
      </c>
      <c r="C293" s="92">
        <v>9.7560179053177514</v>
      </c>
      <c r="D293" s="67">
        <v>9.5</v>
      </c>
      <c r="E293" s="93">
        <v>8</v>
      </c>
      <c r="F293" s="93">
        <v>11</v>
      </c>
    </row>
    <row r="294" spans="1:6" ht="15.75" customHeight="1">
      <c r="A294" s="66">
        <v>44804</v>
      </c>
      <c r="B294" s="67">
        <v>9.7622999999999998</v>
      </c>
      <c r="C294" s="92">
        <v>9.7426734533375825</v>
      </c>
      <c r="D294" s="67">
        <v>9.5</v>
      </c>
      <c r="E294" s="93">
        <v>8</v>
      </c>
      <c r="F294" s="93">
        <v>11</v>
      </c>
    </row>
    <row r="295" spans="1:6" ht="15.75" customHeight="1">
      <c r="A295" s="66">
        <v>44811</v>
      </c>
      <c r="B295" s="67">
        <v>9.7152999999999992</v>
      </c>
      <c r="C295" s="92">
        <v>9.6844848644216022</v>
      </c>
      <c r="D295" s="67">
        <v>9.5</v>
      </c>
      <c r="E295" s="93">
        <v>8</v>
      </c>
      <c r="F295" s="93">
        <v>11</v>
      </c>
    </row>
    <row r="296" spans="1:6" ht="15.75" customHeight="1">
      <c r="A296" s="66">
        <v>44818</v>
      </c>
      <c r="B296" s="67">
        <v>10.3003</v>
      </c>
      <c r="C296" s="92">
        <v>9.9293456651951413</v>
      </c>
      <c r="D296" s="67">
        <v>10</v>
      </c>
      <c r="E296" s="93">
        <v>8.5</v>
      </c>
      <c r="F296" s="93">
        <v>11.5</v>
      </c>
    </row>
    <row r="297" spans="1:6" ht="15.75" customHeight="1">
      <c r="A297" s="66">
        <v>44825</v>
      </c>
      <c r="B297" s="67">
        <v>10.3193</v>
      </c>
      <c r="C297" s="92">
        <v>10.228871565706939</v>
      </c>
      <c r="D297" s="67">
        <v>10</v>
      </c>
      <c r="E297" s="93">
        <v>8.5</v>
      </c>
      <c r="F297" s="93">
        <v>11.5</v>
      </c>
    </row>
    <row r="298" spans="1:6" ht="15.75" customHeight="1">
      <c r="A298" s="66">
        <v>44832</v>
      </c>
      <c r="B298" s="67">
        <v>10.4032</v>
      </c>
      <c r="C298" s="92">
        <v>10.354068589117469</v>
      </c>
      <c r="D298" s="67">
        <v>10</v>
      </c>
      <c r="E298" s="93">
        <v>8.5</v>
      </c>
      <c r="F298" s="93">
        <v>11.5</v>
      </c>
    </row>
    <row r="299" spans="1:6" ht="15.75" customHeight="1">
      <c r="A299" s="66">
        <v>44839</v>
      </c>
      <c r="B299" s="67">
        <v>10.2835</v>
      </c>
      <c r="C299" s="92">
        <v>10.408474611285509</v>
      </c>
      <c r="D299" s="67">
        <v>10</v>
      </c>
      <c r="E299" s="93">
        <v>8.5</v>
      </c>
      <c r="F299" s="93">
        <v>11.5</v>
      </c>
    </row>
    <row r="300" spans="1:6" ht="15.75" customHeight="1">
      <c r="A300" s="66">
        <v>44846</v>
      </c>
      <c r="B300" s="67">
        <v>10.276199999999999</v>
      </c>
      <c r="C300" s="92">
        <v>10.174113911397246</v>
      </c>
      <c r="D300" s="67">
        <v>10</v>
      </c>
      <c r="E300" s="93">
        <v>8.5</v>
      </c>
      <c r="F300" s="93">
        <v>11.5</v>
      </c>
    </row>
    <row r="301" spans="1:6" ht="15.75" customHeight="1">
      <c r="A301" s="66">
        <v>44853</v>
      </c>
      <c r="B301" s="67">
        <v>10.3338</v>
      </c>
      <c r="C301" s="92">
        <v>10.311073152135029</v>
      </c>
      <c r="D301" s="67">
        <v>10</v>
      </c>
      <c r="E301" s="93">
        <v>8.5</v>
      </c>
      <c r="F301" s="93">
        <v>11.5</v>
      </c>
    </row>
    <row r="302" spans="1:6" ht="15.75" customHeight="1">
      <c r="A302" s="66">
        <v>44860</v>
      </c>
      <c r="B302" s="67">
        <v>10.335100000000001</v>
      </c>
      <c r="C302" s="92">
        <v>10.3338</v>
      </c>
      <c r="D302" s="67">
        <v>10</v>
      </c>
      <c r="E302" s="93">
        <v>8.5</v>
      </c>
      <c r="F302" s="93">
        <v>11.5</v>
      </c>
    </row>
    <row r="303" spans="1:6" ht="15.75" customHeight="1">
      <c r="A303" s="66">
        <v>44867</v>
      </c>
      <c r="B303" s="67">
        <v>10.7415</v>
      </c>
      <c r="C303" s="92">
        <v>10.657626838223164</v>
      </c>
      <c r="D303" s="67">
        <v>10.5</v>
      </c>
      <c r="E303" s="93">
        <v>9</v>
      </c>
      <c r="F303" s="93">
        <v>12</v>
      </c>
    </row>
    <row r="304" spans="1:6" ht="15.75" customHeight="1">
      <c r="A304" s="66">
        <v>44874</v>
      </c>
      <c r="B304" s="67">
        <v>10.647399999999999</v>
      </c>
      <c r="C304" s="92">
        <v>10.571918474250834</v>
      </c>
      <c r="D304" s="67">
        <v>10.5</v>
      </c>
      <c r="E304" s="93">
        <v>9</v>
      </c>
      <c r="F304" s="93">
        <v>12</v>
      </c>
    </row>
    <row r="305" spans="1:6" ht="15.75" customHeight="1">
      <c r="A305" s="66">
        <v>44881</v>
      </c>
      <c r="B305" s="67">
        <v>10.6829</v>
      </c>
      <c r="C305" s="92">
        <v>10.6462312669737</v>
      </c>
      <c r="D305" s="67">
        <v>10.5</v>
      </c>
      <c r="E305" s="93">
        <v>9</v>
      </c>
      <c r="F305" s="93">
        <v>12</v>
      </c>
    </row>
    <row r="306" spans="1:6" ht="15.75" customHeight="1">
      <c r="A306" s="66">
        <v>44888</v>
      </c>
      <c r="B306" s="67">
        <v>10.7141</v>
      </c>
      <c r="C306" s="92">
        <v>10.659896069117538</v>
      </c>
      <c r="D306" s="67">
        <v>10.5</v>
      </c>
      <c r="E306" s="93">
        <v>9</v>
      </c>
      <c r="F306" s="93">
        <v>12</v>
      </c>
    </row>
    <row r="307" spans="1:6" ht="15.75" customHeight="1">
      <c r="A307" s="66">
        <v>44895</v>
      </c>
      <c r="B307" s="67">
        <v>10.735300000000001</v>
      </c>
      <c r="C307" s="92">
        <v>10.725189417731713</v>
      </c>
      <c r="D307" s="67">
        <v>10.5</v>
      </c>
      <c r="E307" s="93">
        <v>9</v>
      </c>
      <c r="F307" s="93">
        <v>12</v>
      </c>
    </row>
    <row r="308" spans="1:6" ht="15.75" customHeight="1">
      <c r="A308" s="66">
        <v>44902</v>
      </c>
      <c r="B308" s="67">
        <v>10.7301</v>
      </c>
      <c r="C308" s="92">
        <v>10.697798536060729</v>
      </c>
      <c r="D308" s="67">
        <v>10.5</v>
      </c>
      <c r="E308" s="93">
        <v>9</v>
      </c>
      <c r="F308" s="93">
        <v>12</v>
      </c>
    </row>
    <row r="309" spans="1:6" ht="15.75" customHeight="1">
      <c r="A309" s="66">
        <v>44909</v>
      </c>
      <c r="B309" s="67">
        <v>10.862</v>
      </c>
      <c r="C309" s="92">
        <v>10.766792554257346</v>
      </c>
      <c r="D309" s="67">
        <v>10.75</v>
      </c>
      <c r="E309" s="93">
        <v>9.25</v>
      </c>
      <c r="F309" s="93">
        <v>12.25</v>
      </c>
    </row>
    <row r="310" spans="1:6" ht="15.75" customHeight="1">
      <c r="A310" s="66">
        <v>44916</v>
      </c>
      <c r="B310" s="67">
        <v>10.977600000000001</v>
      </c>
      <c r="C310" s="92">
        <v>10.944862231992248</v>
      </c>
      <c r="D310" s="67">
        <v>10.75</v>
      </c>
      <c r="E310" s="93">
        <v>9.25</v>
      </c>
      <c r="F310" s="93">
        <v>12.25</v>
      </c>
    </row>
    <row r="311" spans="1:6" ht="15.75" customHeight="1">
      <c r="A311" s="66">
        <v>44923</v>
      </c>
      <c r="B311" s="67">
        <v>11.1066</v>
      </c>
      <c r="C311" s="92">
        <v>11.063659804324336</v>
      </c>
      <c r="D311" s="67">
        <v>10.75</v>
      </c>
      <c r="E311" s="93">
        <v>9.25</v>
      </c>
      <c r="F311" s="93">
        <v>12.25</v>
      </c>
    </row>
    <row r="312" spans="1:6" ht="15.75" customHeight="1">
      <c r="A312" s="121"/>
      <c r="B312" s="122"/>
      <c r="C312" s="123"/>
      <c r="D312" s="122"/>
      <c r="E312" s="124"/>
      <c r="F312" s="124"/>
    </row>
    <row r="313" spans="1:6" ht="15.75" customHeight="1">
      <c r="A313" s="121"/>
      <c r="B313" s="122"/>
      <c r="C313" s="123"/>
      <c r="D313" s="122"/>
      <c r="E313" s="124"/>
      <c r="F313" s="124"/>
    </row>
    <row r="314" spans="1:6" ht="15.75" customHeight="1">
      <c r="A314" s="121"/>
      <c r="B314" s="122"/>
      <c r="C314" s="123"/>
      <c r="D314" s="122"/>
      <c r="E314" s="124"/>
      <c r="F314" s="124"/>
    </row>
    <row r="315" spans="1:6" ht="15.75" customHeight="1">
      <c r="A315" s="121"/>
      <c r="B315" s="122"/>
      <c r="C315" s="123"/>
      <c r="D315" s="122"/>
      <c r="E315" s="124"/>
      <c r="F315" s="124"/>
    </row>
    <row r="316" spans="1:6" ht="15.75" customHeight="1">
      <c r="A316" s="66"/>
      <c r="B316" s="67"/>
      <c r="C316" s="92"/>
      <c r="D316" s="67"/>
      <c r="E316" s="93"/>
      <c r="F316" s="93"/>
    </row>
    <row r="317" spans="1:6" ht="15.75" customHeight="1">
      <c r="A317" s="66"/>
      <c r="B317" s="67"/>
      <c r="C317" s="92"/>
      <c r="D317" s="67"/>
      <c r="E317" s="93"/>
      <c r="F317" s="93"/>
    </row>
    <row r="318" spans="1:6" ht="15.75" customHeight="1">
      <c r="A318" s="66"/>
      <c r="B318" s="67"/>
      <c r="C318" s="92"/>
      <c r="D318" s="67"/>
      <c r="E318" s="93"/>
      <c r="F318" s="93"/>
    </row>
    <row r="319" spans="1:6" ht="15.75" customHeight="1">
      <c r="A319" s="66"/>
      <c r="B319" s="67"/>
      <c r="C319" s="92"/>
      <c r="D319" s="67"/>
      <c r="E319" s="93"/>
      <c r="F319" s="93"/>
    </row>
    <row r="320" spans="1:6" ht="15.75" customHeight="1">
      <c r="A320" s="66"/>
      <c r="B320" s="67"/>
      <c r="C320" s="92"/>
      <c r="D320" s="67"/>
      <c r="E320" s="93"/>
      <c r="F320" s="93"/>
    </row>
    <row r="321" spans="1:6" ht="15.75" customHeight="1">
      <c r="A321" s="66"/>
      <c r="B321" s="67"/>
      <c r="C321" s="92"/>
      <c r="D321" s="67"/>
      <c r="E321" s="93"/>
      <c r="F321" s="93"/>
    </row>
    <row r="322" spans="1:6" ht="15.75" customHeight="1">
      <c r="A322" s="66"/>
      <c r="B322" s="67"/>
      <c r="C322" s="92"/>
      <c r="D322" s="67"/>
      <c r="E322" s="93"/>
      <c r="F322" s="93"/>
    </row>
    <row r="323" spans="1:6" ht="15.75" customHeight="1">
      <c r="A323" s="66"/>
      <c r="B323" s="67"/>
      <c r="C323" s="92"/>
      <c r="D323" s="67"/>
      <c r="E323" s="93"/>
      <c r="F323" s="93"/>
    </row>
    <row r="324" spans="1:6" ht="15.75" customHeight="1">
      <c r="A324" s="66"/>
      <c r="B324" s="67"/>
      <c r="C324" s="92"/>
      <c r="D324" s="67"/>
      <c r="E324" s="93"/>
      <c r="F324" s="93"/>
    </row>
  </sheetData>
  <hyperlinks>
    <hyperlink ref="A1" location="Ցանկ!A1" display="Ցանկ!A1"/>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zoomScale="115" zoomScaleNormal="115" workbookViewId="0"/>
  </sheetViews>
  <sheetFormatPr defaultColWidth="8.88671875" defaultRowHeight="13.5"/>
  <cols>
    <col min="1" max="1" width="8.88671875" style="1"/>
    <col min="2" max="2" width="10.88671875" style="1" customWidth="1"/>
    <col min="3" max="16384" width="8.88671875" style="1"/>
  </cols>
  <sheetData>
    <row r="1" spans="1:10" ht="14.25">
      <c r="A1" s="33" t="s">
        <v>810</v>
      </c>
      <c r="B1" s="167" t="s">
        <v>316</v>
      </c>
      <c r="C1" s="167" t="s">
        <v>317</v>
      </c>
      <c r="D1" s="257" t="s">
        <v>318</v>
      </c>
      <c r="E1" s="257" t="s">
        <v>319</v>
      </c>
      <c r="F1" s="257" t="s">
        <v>320</v>
      </c>
      <c r="G1" s="257" t="s">
        <v>321</v>
      </c>
      <c r="H1" s="257" t="s">
        <v>322</v>
      </c>
      <c r="I1" s="257" t="s">
        <v>323</v>
      </c>
      <c r="J1" s="257" t="s">
        <v>324</v>
      </c>
    </row>
    <row r="2" spans="1:10" hidden="1">
      <c r="A2" s="88" t="s">
        <v>325</v>
      </c>
      <c r="B2" s="89">
        <v>-4705.6427595650002</v>
      </c>
      <c r="C2" s="89">
        <v>0</v>
      </c>
      <c r="D2" s="89">
        <v>0</v>
      </c>
      <c r="E2" s="89">
        <v>0</v>
      </c>
      <c r="F2" s="89">
        <v>26474.270072425003</v>
      </c>
      <c r="G2" s="89">
        <v>4476.2160000000003</v>
      </c>
      <c r="H2" s="89">
        <v>1520.6335000000001</v>
      </c>
      <c r="I2" s="89">
        <v>0</v>
      </c>
      <c r="J2" s="90">
        <v>21768.627312860001</v>
      </c>
    </row>
    <row r="3" spans="1:10" hidden="1">
      <c r="A3" s="88" t="s">
        <v>326</v>
      </c>
      <c r="B3" s="89">
        <v>-9182.2066094238089</v>
      </c>
      <c r="C3" s="89">
        <v>0</v>
      </c>
      <c r="D3" s="89">
        <v>0</v>
      </c>
      <c r="E3" s="89">
        <v>0</v>
      </c>
      <c r="F3" s="89">
        <v>13423.414761904762</v>
      </c>
      <c r="G3" s="89">
        <v>1520.8166666666666</v>
      </c>
      <c r="H3" s="89">
        <v>1520.8166666666666</v>
      </c>
      <c r="I3" s="89">
        <v>0</v>
      </c>
      <c r="J3" s="90">
        <v>4241.2081524809528</v>
      </c>
    </row>
    <row r="4" spans="1:10" hidden="1">
      <c r="A4" s="88" t="s">
        <v>327</v>
      </c>
      <c r="B4" s="89">
        <v>-18097.776207577273</v>
      </c>
      <c r="C4" s="89">
        <v>-13519.878169818185</v>
      </c>
      <c r="D4" s="89">
        <v>-4918.6180357045459</v>
      </c>
      <c r="E4" s="89">
        <v>0</v>
      </c>
      <c r="F4" s="89">
        <v>9027.6072727272713</v>
      </c>
      <c r="G4" s="89">
        <v>1520.0081818181818</v>
      </c>
      <c r="H4" s="89">
        <v>1520.0081818181818</v>
      </c>
      <c r="I4" s="89">
        <v>0</v>
      </c>
      <c r="J4" s="90">
        <v>-9070.1689348500022</v>
      </c>
    </row>
    <row r="5" spans="1:10" hidden="1">
      <c r="A5" s="88" t="s">
        <v>328</v>
      </c>
      <c r="B5" s="89">
        <v>-14813.282183794998</v>
      </c>
      <c r="C5" s="89">
        <v>-11015.263399639998</v>
      </c>
      <c r="D5" s="89">
        <v>-3003.0097930750003</v>
      </c>
      <c r="E5" s="89">
        <v>0</v>
      </c>
      <c r="F5" s="89">
        <v>14121.626</v>
      </c>
      <c r="G5" s="89">
        <v>3110.643</v>
      </c>
      <c r="H5" s="89">
        <v>1522.5255000000002</v>
      </c>
      <c r="I5" s="89">
        <v>0</v>
      </c>
      <c r="J5" s="90">
        <v>-691.65618379499756</v>
      </c>
    </row>
    <row r="6" spans="1:10" hidden="1">
      <c r="A6" s="88" t="s">
        <v>327</v>
      </c>
      <c r="B6" s="89">
        <v>-12315.675233989999</v>
      </c>
      <c r="C6" s="89">
        <v>-7004.9498241600004</v>
      </c>
      <c r="D6" s="89">
        <v>-2001.635261315</v>
      </c>
      <c r="E6" s="89">
        <v>0</v>
      </c>
      <c r="F6" s="89">
        <v>16781.850754904997</v>
      </c>
      <c r="G6" s="89">
        <v>3619.6895000000004</v>
      </c>
      <c r="H6" s="89">
        <v>1519.9040000000002</v>
      </c>
      <c r="I6" s="89">
        <v>0</v>
      </c>
      <c r="J6" s="90">
        <v>4466.1755209149978</v>
      </c>
    </row>
    <row r="7" spans="1:10" hidden="1">
      <c r="A7" s="88" t="s">
        <v>329</v>
      </c>
      <c r="B7" s="89">
        <v>-12996.826626927272</v>
      </c>
      <c r="C7" s="89">
        <v>-6823.23621460909</v>
      </c>
      <c r="D7" s="89">
        <v>0</v>
      </c>
      <c r="E7" s="89">
        <v>0</v>
      </c>
      <c r="F7" s="89">
        <v>22681.010454545452</v>
      </c>
      <c r="G7" s="89">
        <v>7666.0190909090907</v>
      </c>
      <c r="H7" s="89">
        <v>1516.8304545454548</v>
      </c>
      <c r="I7" s="89">
        <v>0</v>
      </c>
      <c r="J7" s="90">
        <v>9684.1838276181807</v>
      </c>
    </row>
    <row r="8" spans="1:10" hidden="1">
      <c r="A8" s="88" t="s">
        <v>329</v>
      </c>
      <c r="B8" s="89">
        <v>-12553.596492838094</v>
      </c>
      <c r="C8" s="89">
        <v>-8105.3090871666664</v>
      </c>
      <c r="D8" s="89">
        <v>-8105.3090871666664</v>
      </c>
      <c r="E8" s="89">
        <v>0</v>
      </c>
      <c r="F8" s="89">
        <v>35138.778761904759</v>
      </c>
      <c r="G8" s="89">
        <v>2655.1116190476187</v>
      </c>
      <c r="H8" s="89">
        <v>1518.297619047619</v>
      </c>
      <c r="I8" s="89">
        <v>0</v>
      </c>
      <c r="J8" s="90">
        <v>22585.182269066667</v>
      </c>
    </row>
    <row r="9" spans="1:10" hidden="1">
      <c r="A9" s="88" t="s">
        <v>330</v>
      </c>
      <c r="B9" s="89">
        <v>-12686.267309378261</v>
      </c>
      <c r="C9" s="89">
        <v>-11053.413276356521</v>
      </c>
      <c r="D9" s="89">
        <v>-8704.5631694434778</v>
      </c>
      <c r="E9" s="89">
        <v>0</v>
      </c>
      <c r="F9" s="89">
        <v>33584.53086956522</v>
      </c>
      <c r="G9" s="89">
        <v>1839.6417391304349</v>
      </c>
      <c r="H9" s="89">
        <v>1518.3130434782611</v>
      </c>
      <c r="I9" s="89">
        <v>0</v>
      </c>
      <c r="J9" s="90">
        <v>20898.263560186959</v>
      </c>
    </row>
    <row r="10" spans="1:10" hidden="1">
      <c r="A10" s="88" t="s">
        <v>331</v>
      </c>
      <c r="B10" s="89">
        <v>-12506.063772268422</v>
      </c>
      <c r="C10" s="89">
        <v>-11071.622623289473</v>
      </c>
      <c r="D10" s="89">
        <v>-4746.0222062736848</v>
      </c>
      <c r="E10" s="89">
        <v>0</v>
      </c>
      <c r="F10" s="89">
        <v>45417.134561403509</v>
      </c>
      <c r="G10" s="89">
        <v>1652.0625438596489</v>
      </c>
      <c r="H10" s="89">
        <v>1518.3142105263157</v>
      </c>
      <c r="I10" s="89">
        <v>0</v>
      </c>
      <c r="J10" s="90">
        <v>32911.07078913509</v>
      </c>
    </row>
    <row r="11" spans="1:10" hidden="1">
      <c r="A11" s="88" t="s">
        <v>329</v>
      </c>
      <c r="B11" s="89">
        <v>-17980.465976834785</v>
      </c>
      <c r="C11" s="89">
        <v>-15762.711165713044</v>
      </c>
      <c r="D11" s="89">
        <v>-3656.9537548130434</v>
      </c>
      <c r="E11" s="89">
        <v>0</v>
      </c>
      <c r="F11" s="89">
        <v>43056.85391304348</v>
      </c>
      <c r="G11" s="89">
        <v>1519.9860869565218</v>
      </c>
      <c r="H11" s="89">
        <v>1519.9860869565218</v>
      </c>
      <c r="I11" s="89">
        <v>0</v>
      </c>
      <c r="J11" s="90">
        <v>25076.387936208695</v>
      </c>
    </row>
    <row r="12" spans="1:10" hidden="1">
      <c r="A12" s="88" t="s">
        <v>332</v>
      </c>
      <c r="B12" s="89">
        <v>-12015.172749786365</v>
      </c>
      <c r="C12" s="89">
        <v>-10376.262479045457</v>
      </c>
      <c r="D12" s="89">
        <v>-2729.5521958954546</v>
      </c>
      <c r="E12" s="89">
        <v>0</v>
      </c>
      <c r="F12" s="89">
        <v>48316.649545454551</v>
      </c>
      <c r="G12" s="89">
        <v>1751.1995454545458</v>
      </c>
      <c r="H12" s="89">
        <v>1518.8536363636367</v>
      </c>
      <c r="I12" s="89">
        <v>0</v>
      </c>
      <c r="J12" s="90">
        <v>36301.47679566819</v>
      </c>
    </row>
    <row r="13" spans="1:10" hidden="1">
      <c r="A13" s="88" t="s">
        <v>333</v>
      </c>
      <c r="B13" s="89">
        <v>-10192.104331291303</v>
      </c>
      <c r="C13" s="89">
        <v>-6795.4630269434774</v>
      </c>
      <c r="D13" s="89">
        <v>-6795.4630269434774</v>
      </c>
      <c r="E13" s="89">
        <v>0</v>
      </c>
      <c r="F13" s="89">
        <v>65563.768427004354</v>
      </c>
      <c r="G13" s="89">
        <v>1540.0594632737645</v>
      </c>
      <c r="H13" s="89">
        <v>1517.3790284911559</v>
      </c>
      <c r="I13" s="89">
        <v>0</v>
      </c>
      <c r="J13" s="90">
        <v>55371.664095713051</v>
      </c>
    </row>
    <row r="14" spans="1:10" hidden="1">
      <c r="A14" s="88" t="s">
        <v>334</v>
      </c>
      <c r="B14" s="89">
        <v>-12450.912999826316</v>
      </c>
      <c r="C14" s="89">
        <v>-5271.2129290999992</v>
      </c>
      <c r="D14" s="89">
        <v>-5271.2129290999992</v>
      </c>
      <c r="E14" s="89">
        <v>0</v>
      </c>
      <c r="F14" s="89">
        <v>72136.961042805269</v>
      </c>
      <c r="G14" s="89">
        <v>1518.5373771754923</v>
      </c>
      <c r="H14" s="89">
        <v>1518.5373771754923</v>
      </c>
      <c r="I14" s="89">
        <v>0</v>
      </c>
      <c r="J14" s="90">
        <v>59686.048042978953</v>
      </c>
    </row>
    <row r="15" spans="1:10" hidden="1">
      <c r="A15" s="88" t="s">
        <v>326</v>
      </c>
      <c r="B15" s="89">
        <v>-9391.5593396666663</v>
      </c>
      <c r="C15" s="89">
        <v>-7822.2323011809513</v>
      </c>
      <c r="D15" s="89">
        <v>-6202.6570558190469</v>
      </c>
      <c r="E15" s="89">
        <v>0</v>
      </c>
      <c r="F15" s="89">
        <v>68517.011999999973</v>
      </c>
      <c r="G15" s="89">
        <v>1517.8457142857144</v>
      </c>
      <c r="H15" s="89">
        <v>1517.8457142857144</v>
      </c>
      <c r="I15" s="89">
        <v>0</v>
      </c>
      <c r="J15" s="90">
        <v>59125.452660333307</v>
      </c>
    </row>
    <row r="16" spans="1:10" hidden="1">
      <c r="A16" s="88" t="s">
        <v>327</v>
      </c>
      <c r="B16" s="89">
        <v>-8232.354967477273</v>
      </c>
      <c r="C16" s="89">
        <v>-5259.0983049590905</v>
      </c>
      <c r="D16" s="89">
        <v>-3185.6938978636363</v>
      </c>
      <c r="E16" s="89">
        <v>0</v>
      </c>
      <c r="F16" s="89">
        <v>57817.033902445459</v>
      </c>
      <c r="G16" s="89">
        <v>1560.1684963545454</v>
      </c>
      <c r="H16" s="89">
        <v>1517.2318278999999</v>
      </c>
      <c r="I16" s="89">
        <v>0</v>
      </c>
      <c r="J16" s="90">
        <v>49584.678934968186</v>
      </c>
    </row>
    <row r="17" spans="1:10" hidden="1">
      <c r="A17" s="88" t="s">
        <v>328</v>
      </c>
      <c r="B17" s="89">
        <v>-4694.5724174636362</v>
      </c>
      <c r="C17" s="89">
        <v>-1545.9446154636362</v>
      </c>
      <c r="D17" s="89">
        <v>0</v>
      </c>
      <c r="E17" s="89">
        <v>0</v>
      </c>
      <c r="F17" s="89">
        <v>73305.500107213651</v>
      </c>
      <c r="G17" s="89">
        <v>1969.3195750318187</v>
      </c>
      <c r="H17" s="89">
        <v>1519.5051319409095</v>
      </c>
      <c r="I17" s="89">
        <v>0</v>
      </c>
      <c r="J17" s="90">
        <v>68610.927689750009</v>
      </c>
    </row>
    <row r="18" spans="1:10" hidden="1">
      <c r="A18" s="88" t="s">
        <v>327</v>
      </c>
      <c r="B18" s="89">
        <v>-4358.2759931599994</v>
      </c>
      <c r="C18" s="89">
        <v>0</v>
      </c>
      <c r="D18" s="89">
        <v>0</v>
      </c>
      <c r="E18" s="89">
        <v>0</v>
      </c>
      <c r="F18" s="89">
        <v>76126.852107750005</v>
      </c>
      <c r="G18" s="89">
        <v>1517.5086210500001</v>
      </c>
      <c r="H18" s="89">
        <v>1517.4307710500002</v>
      </c>
      <c r="I18" s="89">
        <v>0</v>
      </c>
      <c r="J18" s="90">
        <v>71768.576114590003</v>
      </c>
    </row>
    <row r="19" spans="1:10" hidden="1">
      <c r="A19" s="88" t="s">
        <v>329</v>
      </c>
      <c r="B19" s="89">
        <v>-5288.2334994090907</v>
      </c>
      <c r="C19" s="89">
        <v>-3428.8115193363637</v>
      </c>
      <c r="D19" s="89">
        <v>-2064.7380448636363</v>
      </c>
      <c r="E19" s="89">
        <v>0</v>
      </c>
      <c r="F19" s="89">
        <v>71645.378585681799</v>
      </c>
      <c r="G19" s="89">
        <v>2940.1072621363633</v>
      </c>
      <c r="H19" s="89">
        <v>1516.725255454545</v>
      </c>
      <c r="I19" s="89">
        <v>0</v>
      </c>
      <c r="J19" s="90">
        <v>66357.145086272707</v>
      </c>
    </row>
    <row r="20" spans="1:10" hidden="1">
      <c r="A20" s="88" t="s">
        <v>329</v>
      </c>
      <c r="B20" s="89">
        <v>-3286.9488792045454</v>
      </c>
      <c r="C20" s="89">
        <v>0</v>
      </c>
      <c r="D20" s="89">
        <v>0</v>
      </c>
      <c r="E20" s="89">
        <v>0</v>
      </c>
      <c r="F20" s="89">
        <v>87072.829809727278</v>
      </c>
      <c r="G20" s="89">
        <v>1758.062622636364</v>
      </c>
      <c r="H20" s="89">
        <v>1518.1266500000004</v>
      </c>
      <c r="I20" s="89">
        <v>0</v>
      </c>
      <c r="J20" s="90">
        <v>83785.880930522733</v>
      </c>
    </row>
    <row r="21" spans="1:10" hidden="1">
      <c r="A21" s="88" t="s">
        <v>330</v>
      </c>
      <c r="B21" s="89">
        <v>-674.03365098260861</v>
      </c>
      <c r="C21" s="89">
        <v>0</v>
      </c>
      <c r="D21" s="89">
        <v>0</v>
      </c>
      <c r="E21" s="89">
        <v>0</v>
      </c>
      <c r="F21" s="89">
        <v>88357.643639000002</v>
      </c>
      <c r="G21" s="89">
        <v>1517.0149255217393</v>
      </c>
      <c r="H21" s="89">
        <v>1517.0149255217393</v>
      </c>
      <c r="I21" s="89">
        <v>0</v>
      </c>
      <c r="J21" s="90">
        <v>87683.609988017386</v>
      </c>
    </row>
    <row r="22" spans="1:10" hidden="1">
      <c r="A22" s="88" t="s">
        <v>331</v>
      </c>
      <c r="B22" s="89">
        <v>-4215.0939334571431</v>
      </c>
      <c r="C22" s="89">
        <v>0</v>
      </c>
      <c r="D22" s="89">
        <v>0</v>
      </c>
      <c r="E22" s="89">
        <v>0</v>
      </c>
      <c r="F22" s="89">
        <v>89955.562352571433</v>
      </c>
      <c r="G22" s="89">
        <v>1516.1016568571431</v>
      </c>
      <c r="H22" s="89">
        <v>1516.1016568571431</v>
      </c>
      <c r="I22" s="89">
        <v>0</v>
      </c>
      <c r="J22" s="90">
        <v>85740.468419114288</v>
      </c>
    </row>
    <row r="23" spans="1:10" hidden="1">
      <c r="A23" s="88" t="s">
        <v>329</v>
      </c>
      <c r="B23" s="89">
        <v>-2598.3243001869564</v>
      </c>
      <c r="C23" s="89">
        <v>0</v>
      </c>
      <c r="D23" s="89">
        <v>0</v>
      </c>
      <c r="E23" s="89">
        <v>0</v>
      </c>
      <c r="F23" s="89">
        <v>89307.987342869557</v>
      </c>
      <c r="G23" s="89">
        <v>1539.5854593043478</v>
      </c>
      <c r="H23" s="89">
        <v>1517.8463288695652</v>
      </c>
      <c r="I23" s="89">
        <v>0</v>
      </c>
      <c r="J23" s="90">
        <v>86709.663042682601</v>
      </c>
    </row>
    <row r="24" spans="1:10" hidden="1">
      <c r="A24" s="88" t="s">
        <v>332</v>
      </c>
      <c r="B24" s="89">
        <v>-8633.5775840636361</v>
      </c>
      <c r="C24" s="89">
        <v>0</v>
      </c>
      <c r="D24" s="89">
        <v>0</v>
      </c>
      <c r="E24" s="89">
        <v>0</v>
      </c>
      <c r="F24" s="89">
        <v>69580.369636954551</v>
      </c>
      <c r="G24" s="89">
        <v>1516.9430468636363</v>
      </c>
      <c r="H24" s="89">
        <v>1516.9430468636363</v>
      </c>
      <c r="I24" s="89">
        <v>0</v>
      </c>
      <c r="J24" s="90">
        <v>60946.792052890916</v>
      </c>
    </row>
    <row r="25" spans="1:10" hidden="1">
      <c r="A25" s="88" t="s">
        <v>333</v>
      </c>
      <c r="B25" s="89">
        <v>-8341.2519692000005</v>
      </c>
      <c r="C25" s="89">
        <v>0</v>
      </c>
      <c r="D25" s="89">
        <v>0</v>
      </c>
      <c r="E25" s="89">
        <v>0</v>
      </c>
      <c r="F25" s="89">
        <v>72112.142966625004</v>
      </c>
      <c r="G25" s="89">
        <v>1516.192898137758</v>
      </c>
      <c r="H25" s="89">
        <v>1516.192898137758</v>
      </c>
      <c r="I25" s="89">
        <v>0</v>
      </c>
      <c r="J25" s="90">
        <v>63770.890997425005</v>
      </c>
    </row>
    <row r="26" spans="1:10" hidden="1">
      <c r="A26" s="88" t="s">
        <v>335</v>
      </c>
      <c r="B26" s="89">
        <v>-17263.062690261111</v>
      </c>
      <c r="C26" s="89">
        <v>0</v>
      </c>
      <c r="D26" s="89">
        <v>0</v>
      </c>
      <c r="E26" s="89">
        <v>0</v>
      </c>
      <c r="F26" s="89">
        <v>72202.634340277786</v>
      </c>
      <c r="G26" s="89">
        <v>1522.4856624755953</v>
      </c>
      <c r="H26" s="89">
        <v>1517.0056624755953</v>
      </c>
      <c r="I26" s="89">
        <v>0</v>
      </c>
      <c r="J26" s="90">
        <v>54939.571650016675</v>
      </c>
    </row>
    <row r="27" spans="1:10" hidden="1">
      <c r="A27" s="88" t="s">
        <v>326</v>
      </c>
      <c r="B27" s="89">
        <v>-6239.1536203476189</v>
      </c>
      <c r="C27" s="89">
        <v>0</v>
      </c>
      <c r="D27" s="89">
        <v>0</v>
      </c>
      <c r="E27" s="89">
        <v>0</v>
      </c>
      <c r="F27" s="89">
        <v>60180.553164095239</v>
      </c>
      <c r="G27" s="89">
        <v>1683.3244210476191</v>
      </c>
      <c r="H27" s="89">
        <v>1516.1144210476191</v>
      </c>
      <c r="I27" s="89">
        <v>0</v>
      </c>
      <c r="J27" s="90">
        <v>53941.399543747619</v>
      </c>
    </row>
    <row r="28" spans="1:10" hidden="1">
      <c r="A28" s="88" t="s">
        <v>327</v>
      </c>
      <c r="B28" s="89">
        <v>-6779.6857142666659</v>
      </c>
      <c r="C28" s="89">
        <v>0</v>
      </c>
      <c r="D28" s="89">
        <v>0</v>
      </c>
      <c r="E28" s="89">
        <v>0</v>
      </c>
      <c r="F28" s="89">
        <v>54202.15137761904</v>
      </c>
      <c r="G28" s="89">
        <v>2264.5619277142855</v>
      </c>
      <c r="H28" s="89">
        <v>1514.8366061428569</v>
      </c>
      <c r="I28" s="89">
        <v>0</v>
      </c>
      <c r="J28" s="90">
        <v>47422.465663352377</v>
      </c>
    </row>
    <row r="29" spans="1:10" hidden="1">
      <c r="A29" s="88" t="s">
        <v>328</v>
      </c>
      <c r="B29" s="89">
        <v>-10006.40652315238</v>
      </c>
      <c r="C29" s="89">
        <v>0</v>
      </c>
      <c r="D29" s="89">
        <v>0</v>
      </c>
      <c r="E29" s="89">
        <v>0</v>
      </c>
      <c r="F29" s="89">
        <v>43446.895430190467</v>
      </c>
      <c r="G29" s="89">
        <v>1516.6230632857144</v>
      </c>
      <c r="H29" s="89">
        <v>1516.6230632857144</v>
      </c>
      <c r="I29" s="89">
        <v>0</v>
      </c>
      <c r="J29" s="90">
        <v>33440.488907038089</v>
      </c>
    </row>
    <row r="30" spans="1:10" hidden="1">
      <c r="A30" s="88" t="s">
        <v>327</v>
      </c>
      <c r="B30" s="89">
        <v>-15942.635856165001</v>
      </c>
      <c r="C30" s="89">
        <v>0</v>
      </c>
      <c r="D30" s="89">
        <v>0</v>
      </c>
      <c r="E30" s="89">
        <v>0</v>
      </c>
      <c r="F30" s="89">
        <v>48038.214109100008</v>
      </c>
      <c r="G30" s="89">
        <v>1649.0757925000003</v>
      </c>
      <c r="H30" s="89">
        <v>1515.3493425000001</v>
      </c>
      <c r="I30" s="89">
        <v>0</v>
      </c>
      <c r="J30" s="90">
        <v>32095.578252935007</v>
      </c>
    </row>
    <row r="31" spans="1:10" hidden="1">
      <c r="A31" s="88" t="s">
        <v>329</v>
      </c>
      <c r="B31" s="89">
        <v>-11679.308039790478</v>
      </c>
      <c r="C31" s="89">
        <v>-5718.8454011761905</v>
      </c>
      <c r="D31" s="89">
        <v>0</v>
      </c>
      <c r="E31" s="89">
        <v>0</v>
      </c>
      <c r="F31" s="89">
        <v>37047.897416238091</v>
      </c>
      <c r="G31" s="89">
        <v>1515.395100952381</v>
      </c>
      <c r="H31" s="89">
        <v>1514.6808152380952</v>
      </c>
      <c r="I31" s="89">
        <v>0</v>
      </c>
      <c r="J31" s="90">
        <v>25368.589376447613</v>
      </c>
    </row>
    <row r="32" spans="1:10" hidden="1">
      <c r="A32" s="88" t="s">
        <v>329</v>
      </c>
      <c r="B32" s="89">
        <v>-4318.8325031181821</v>
      </c>
      <c r="C32" s="89">
        <v>0</v>
      </c>
      <c r="D32" s="89">
        <v>0</v>
      </c>
      <c r="E32" s="89">
        <v>0</v>
      </c>
      <c r="F32" s="89">
        <v>42844.198224590909</v>
      </c>
      <c r="G32" s="89">
        <v>1550.4891052727276</v>
      </c>
      <c r="H32" s="89">
        <v>1516.1826961818185</v>
      </c>
      <c r="I32" s="89">
        <v>0</v>
      </c>
      <c r="J32" s="90">
        <v>38525.365721472728</v>
      </c>
    </row>
    <row r="33" spans="1:10" hidden="1">
      <c r="A33" s="88" t="s">
        <v>330</v>
      </c>
      <c r="B33" s="89">
        <v>-9264.3957950956537</v>
      </c>
      <c r="C33" s="89">
        <v>-5111.5968076130439</v>
      </c>
      <c r="D33" s="89">
        <v>0</v>
      </c>
      <c r="E33" s="89">
        <v>0</v>
      </c>
      <c r="F33" s="89">
        <v>31242.698375478256</v>
      </c>
      <c r="G33" s="89">
        <v>1526.6361775217395</v>
      </c>
      <c r="H33" s="89">
        <v>1514.9159976956525</v>
      </c>
      <c r="I33" s="89">
        <v>0</v>
      </c>
      <c r="J33" s="90">
        <v>21978.302580382602</v>
      </c>
    </row>
    <row r="34" spans="1:10" hidden="1">
      <c r="A34" s="88" t="s">
        <v>331</v>
      </c>
      <c r="B34" s="89">
        <v>-1002.4168897909091</v>
      </c>
      <c r="C34" s="89">
        <v>0</v>
      </c>
      <c r="D34" s="89">
        <v>0</v>
      </c>
      <c r="E34" s="89">
        <v>0</v>
      </c>
      <c r="F34" s="89">
        <v>43298.966077545461</v>
      </c>
      <c r="G34" s="89">
        <v>1514.6692028636362</v>
      </c>
      <c r="H34" s="89">
        <v>1513.7205664999999</v>
      </c>
      <c r="I34" s="89">
        <v>0</v>
      </c>
      <c r="J34" s="90">
        <v>42296.54918775455</v>
      </c>
    </row>
    <row r="35" spans="1:10" hidden="1">
      <c r="A35" s="88" t="s">
        <v>329</v>
      </c>
      <c r="B35" s="89">
        <v>-3675</v>
      </c>
      <c r="C35" s="89">
        <v>0</v>
      </c>
      <c r="D35" s="89">
        <v>0</v>
      </c>
      <c r="E35" s="89">
        <v>0</v>
      </c>
      <c r="F35" s="89">
        <v>43703</v>
      </c>
      <c r="G35" s="89">
        <v>1690</v>
      </c>
      <c r="H35" s="89">
        <v>1515</v>
      </c>
      <c r="I35" s="89">
        <v>0</v>
      </c>
      <c r="J35" s="90">
        <v>40028</v>
      </c>
    </row>
    <row r="36" spans="1:10" hidden="1">
      <c r="A36" s="88" t="s">
        <v>332</v>
      </c>
      <c r="B36" s="89">
        <v>-2240</v>
      </c>
      <c r="C36" s="89">
        <v>0</v>
      </c>
      <c r="D36" s="89">
        <v>0</v>
      </c>
      <c r="E36" s="89">
        <v>0</v>
      </c>
      <c r="F36" s="89">
        <v>44336</v>
      </c>
      <c r="G36" s="89">
        <v>7682</v>
      </c>
      <c r="H36" s="89">
        <v>1514</v>
      </c>
      <c r="I36" s="89">
        <v>0</v>
      </c>
      <c r="J36" s="90">
        <v>42096</v>
      </c>
    </row>
    <row r="37" spans="1:10" hidden="1">
      <c r="A37" s="88" t="s">
        <v>333</v>
      </c>
      <c r="B37" s="89">
        <v>-2901</v>
      </c>
      <c r="C37" s="89">
        <v>-2901</v>
      </c>
      <c r="D37" s="89">
        <v>-2901</v>
      </c>
      <c r="E37" s="89">
        <v>-2901</v>
      </c>
      <c r="F37" s="89">
        <v>151118</v>
      </c>
      <c r="G37" s="89">
        <v>127334</v>
      </c>
      <c r="H37" s="89">
        <v>16623</v>
      </c>
      <c r="I37" s="89">
        <v>15486</v>
      </c>
      <c r="J37" s="90">
        <v>148217</v>
      </c>
    </row>
    <row r="38" spans="1:10" hidden="1">
      <c r="A38" s="1" t="s">
        <v>336</v>
      </c>
      <c r="B38" s="89">
        <v>-8542.2049384105267</v>
      </c>
      <c r="C38" s="89">
        <v>-5841.6131576105272</v>
      </c>
      <c r="D38" s="89">
        <v>-5841.6131576105272</v>
      </c>
      <c r="E38" s="89">
        <v>-5841.6131576105272</v>
      </c>
      <c r="F38" s="89">
        <v>200022.80239510525</v>
      </c>
      <c r="G38" s="89">
        <v>165228.56341494736</v>
      </c>
      <c r="H38" s="89">
        <v>640.62668436842102</v>
      </c>
      <c r="I38" s="89">
        <v>0</v>
      </c>
      <c r="J38" s="90">
        <v>191480.59745669473</v>
      </c>
    </row>
    <row r="39" spans="1:10" hidden="1">
      <c r="A39" s="1" t="s">
        <v>326</v>
      </c>
      <c r="B39" s="89">
        <v>-7119.7926349649997</v>
      </c>
      <c r="C39" s="89">
        <v>-7083.7847445549996</v>
      </c>
      <c r="D39" s="89">
        <v>-7083.7847445549996</v>
      </c>
      <c r="E39" s="89">
        <v>-7083.7847445549996</v>
      </c>
      <c r="F39" s="89">
        <v>199490.92667799999</v>
      </c>
      <c r="G39" s="89">
        <v>92877.892128150008</v>
      </c>
      <c r="H39" s="89">
        <v>152.64907545</v>
      </c>
      <c r="I39" s="89">
        <v>0</v>
      </c>
      <c r="J39" s="90">
        <v>192371.13404303498</v>
      </c>
    </row>
    <row r="40" spans="1:10" hidden="1">
      <c r="A40" s="1" t="s">
        <v>327</v>
      </c>
      <c r="B40" s="89">
        <v>-11961.484039804547</v>
      </c>
      <c r="C40" s="89">
        <v>-11954.664176790911</v>
      </c>
      <c r="D40" s="89">
        <v>-11954.664176790911</v>
      </c>
      <c r="E40" s="89">
        <v>-11954.664176790911</v>
      </c>
      <c r="F40" s="89">
        <v>194627.54834795455</v>
      </c>
      <c r="G40" s="89">
        <v>74494.758258545451</v>
      </c>
      <c r="H40" s="89">
        <v>0</v>
      </c>
      <c r="I40" s="89">
        <v>0</v>
      </c>
      <c r="J40" s="90">
        <v>182666.06430815</v>
      </c>
    </row>
    <row r="41" spans="1:10" hidden="1">
      <c r="A41" s="1" t="s">
        <v>328</v>
      </c>
      <c r="B41" s="89">
        <v>-11703.385946223811</v>
      </c>
      <c r="C41" s="89">
        <v>-10904.141301728572</v>
      </c>
      <c r="D41" s="89">
        <v>-10904.141301728572</v>
      </c>
      <c r="E41" s="89">
        <v>-10904.141301728572</v>
      </c>
      <c r="F41" s="89">
        <v>186084.22059952383</v>
      </c>
      <c r="G41" s="89">
        <v>60236.682200714284</v>
      </c>
      <c r="H41" s="89">
        <v>0</v>
      </c>
      <c r="I41" s="89">
        <v>0</v>
      </c>
      <c r="J41" s="90">
        <v>174380.83465330003</v>
      </c>
    </row>
    <row r="42" spans="1:10" hidden="1">
      <c r="A42" s="1" t="s">
        <v>327</v>
      </c>
      <c r="B42" s="89">
        <v>-11968.387203278948</v>
      </c>
      <c r="C42" s="89">
        <v>-10836.529236457895</v>
      </c>
      <c r="D42" s="89">
        <v>-10836.529236457895</v>
      </c>
      <c r="E42" s="89">
        <v>-10836.529236457895</v>
      </c>
      <c r="F42" s="89">
        <v>166676.12317121049</v>
      </c>
      <c r="G42" s="89">
        <v>17903.421953052632</v>
      </c>
      <c r="H42" s="89">
        <v>0</v>
      </c>
      <c r="I42" s="89">
        <v>0</v>
      </c>
      <c r="J42" s="90">
        <v>154707.73596793154</v>
      </c>
    </row>
    <row r="43" spans="1:10" hidden="1">
      <c r="A43" s="1" t="s">
        <v>329</v>
      </c>
      <c r="B43" s="89">
        <v>-7820.9863602347832</v>
      </c>
      <c r="C43" s="89">
        <v>-4477.9883495043478</v>
      </c>
      <c r="D43" s="89">
        <v>-4477.9883495043478</v>
      </c>
      <c r="E43" s="89">
        <v>-4477.9883495043478</v>
      </c>
      <c r="F43" s="89">
        <v>155785.07067886955</v>
      </c>
      <c r="G43" s="89">
        <v>5936.2995512173929</v>
      </c>
      <c r="H43" s="89">
        <v>0</v>
      </c>
      <c r="I43" s="89">
        <v>0</v>
      </c>
      <c r="J43" s="90">
        <v>147964.08431863476</v>
      </c>
    </row>
    <row r="44" spans="1:10" hidden="1">
      <c r="A44" s="1" t="s">
        <v>329</v>
      </c>
      <c r="B44" s="89">
        <v>-5683.2760102583343</v>
      </c>
      <c r="C44" s="89">
        <v>0</v>
      </c>
      <c r="D44" s="89">
        <v>0</v>
      </c>
      <c r="E44" s="89">
        <v>0</v>
      </c>
      <c r="F44" s="89">
        <v>141408.14514837501</v>
      </c>
      <c r="G44" s="89">
        <v>5100.1263114583335</v>
      </c>
      <c r="H44" s="89">
        <v>0</v>
      </c>
      <c r="I44" s="89">
        <v>0</v>
      </c>
      <c r="J44" s="90">
        <v>135724.86913811669</v>
      </c>
    </row>
    <row r="45" spans="1:10" hidden="1">
      <c r="A45" s="1" t="s">
        <v>330</v>
      </c>
      <c r="B45" s="89">
        <v>-4155.7763861523808</v>
      </c>
      <c r="C45" s="89">
        <v>0</v>
      </c>
      <c r="D45" s="89">
        <v>0</v>
      </c>
      <c r="E45" s="89">
        <v>0</v>
      </c>
      <c r="F45" s="89">
        <v>129428.51628423808</v>
      </c>
      <c r="G45" s="89">
        <v>12245.047141095238</v>
      </c>
      <c r="H45" s="89">
        <v>0</v>
      </c>
      <c r="I45" s="89">
        <v>0</v>
      </c>
      <c r="J45" s="90">
        <v>125272.7398980857</v>
      </c>
    </row>
    <row r="46" spans="1:10" hidden="1">
      <c r="A46" s="1" t="s">
        <v>331</v>
      </c>
      <c r="B46" s="89">
        <v>-790.6656881904762</v>
      </c>
      <c r="C46" s="89">
        <v>0</v>
      </c>
      <c r="D46" s="89">
        <v>0</v>
      </c>
      <c r="E46" s="89">
        <v>0</v>
      </c>
      <c r="F46" s="89">
        <v>136855.33089776192</v>
      </c>
      <c r="G46" s="89">
        <v>35637.109008238098</v>
      </c>
      <c r="H46" s="89">
        <v>0</v>
      </c>
      <c r="I46" s="89">
        <v>0</v>
      </c>
      <c r="J46" s="90">
        <v>136064.66520957145</v>
      </c>
    </row>
    <row r="47" spans="1:10" hidden="1">
      <c r="A47" s="1" t="s">
        <v>329</v>
      </c>
      <c r="B47" s="89">
        <v>-6071.0004825454535</v>
      </c>
      <c r="C47" s="89">
        <v>0</v>
      </c>
      <c r="D47" s="89">
        <v>0</v>
      </c>
      <c r="E47" s="89">
        <v>0</v>
      </c>
      <c r="F47" s="89">
        <v>119260.95454945456</v>
      </c>
      <c r="G47" s="89">
        <v>1603.0126907727272</v>
      </c>
      <c r="H47" s="89">
        <v>0</v>
      </c>
      <c r="I47" s="89">
        <v>0</v>
      </c>
      <c r="J47" s="90">
        <v>113189.95406690911</v>
      </c>
    </row>
    <row r="48" spans="1:10" hidden="1">
      <c r="A48" s="1" t="s">
        <v>332</v>
      </c>
      <c r="B48" s="89">
        <v>-4713.9468395333333</v>
      </c>
      <c r="C48" s="89">
        <v>0</v>
      </c>
      <c r="D48" s="89">
        <v>0</v>
      </c>
      <c r="E48" s="89">
        <v>0</v>
      </c>
      <c r="F48" s="89">
        <v>105384.86138904763</v>
      </c>
      <c r="G48" s="89">
        <v>2264.3134595238093</v>
      </c>
      <c r="H48" s="89">
        <v>0</v>
      </c>
      <c r="I48" s="89">
        <v>0</v>
      </c>
      <c r="J48" s="90">
        <v>100670.91454951429</v>
      </c>
    </row>
    <row r="49" spans="1:10" hidden="1">
      <c r="A49" s="1" t="s">
        <v>333</v>
      </c>
      <c r="B49" s="89">
        <v>-8269.1172572913056</v>
      </c>
      <c r="C49" s="89">
        <v>0</v>
      </c>
      <c r="D49" s="89">
        <v>0</v>
      </c>
      <c r="E49" s="89">
        <v>0</v>
      </c>
      <c r="F49" s="89">
        <v>113812.82738113042</v>
      </c>
      <c r="G49" s="89">
        <v>7853.7343518511007</v>
      </c>
      <c r="H49" s="89">
        <v>0</v>
      </c>
      <c r="I49" s="89">
        <v>0</v>
      </c>
      <c r="J49" s="90">
        <v>105543.71012383912</v>
      </c>
    </row>
    <row r="50" spans="1:10" ht="14.25" hidden="1">
      <c r="A50" s="18" t="s">
        <v>337</v>
      </c>
      <c r="B50" s="89">
        <v>-13100.594549173335</v>
      </c>
      <c r="C50" s="89">
        <v>0</v>
      </c>
      <c r="D50" s="89">
        <v>0</v>
      </c>
      <c r="E50" s="89">
        <v>0</v>
      </c>
      <c r="F50" s="89">
        <v>97996.305563466653</v>
      </c>
      <c r="G50" s="89">
        <v>6650.967998066666</v>
      </c>
      <c r="H50" s="89">
        <v>0</v>
      </c>
      <c r="I50" s="89">
        <v>0</v>
      </c>
      <c r="J50" s="90">
        <v>84895.711014293323</v>
      </c>
    </row>
    <row r="51" spans="1:10" ht="14.25" hidden="1">
      <c r="A51" s="18" t="s">
        <v>326</v>
      </c>
      <c r="B51" s="89">
        <v>-4853.3393832952379</v>
      </c>
      <c r="C51" s="89">
        <v>0</v>
      </c>
      <c r="D51" s="89">
        <v>0</v>
      </c>
      <c r="E51" s="89">
        <v>0</v>
      </c>
      <c r="F51" s="89">
        <v>83230.001607238097</v>
      </c>
      <c r="G51" s="89">
        <v>901.20329852380951</v>
      </c>
      <c r="H51" s="89">
        <v>0</v>
      </c>
      <c r="I51" s="89">
        <v>0</v>
      </c>
      <c r="J51" s="90">
        <v>78376.662223942854</v>
      </c>
    </row>
    <row r="52" spans="1:10" ht="14.25" hidden="1">
      <c r="A52" s="18" t="s">
        <v>327</v>
      </c>
      <c r="B52" s="89">
        <v>-1228.8031485809524</v>
      </c>
      <c r="C52" s="89">
        <v>0</v>
      </c>
      <c r="D52" s="89">
        <v>0</v>
      </c>
      <c r="E52" s="89">
        <v>0</v>
      </c>
      <c r="F52" s="89">
        <v>67734.584765142863</v>
      </c>
      <c r="G52" s="89">
        <v>1020.7676503809523</v>
      </c>
      <c r="H52" s="89">
        <v>0</v>
      </c>
      <c r="I52" s="89">
        <v>0</v>
      </c>
      <c r="J52" s="90">
        <v>66505.781616561915</v>
      </c>
    </row>
    <row r="53" spans="1:10" ht="14.25" hidden="1">
      <c r="A53" s="18" t="s">
        <v>328</v>
      </c>
      <c r="B53" s="89">
        <v>-11322.087704913636</v>
      </c>
      <c r="C53" s="89">
        <v>0</v>
      </c>
      <c r="D53" s="89">
        <v>0</v>
      </c>
      <c r="E53" s="89">
        <v>0</v>
      </c>
      <c r="F53" s="89">
        <v>66785.961337500004</v>
      </c>
      <c r="G53" s="89">
        <v>335.75048140909092</v>
      </c>
      <c r="H53" s="89">
        <v>0</v>
      </c>
      <c r="I53" s="89">
        <v>0</v>
      </c>
      <c r="J53" s="90">
        <v>55463.873632586372</v>
      </c>
    </row>
    <row r="54" spans="1:10" ht="14.25" hidden="1">
      <c r="A54" s="18" t="s">
        <v>327</v>
      </c>
      <c r="B54" s="89">
        <v>-12559.418976042854</v>
      </c>
      <c r="C54" s="89">
        <v>0</v>
      </c>
      <c r="D54" s="89">
        <v>0</v>
      </c>
      <c r="E54" s="89">
        <v>0</v>
      </c>
      <c r="F54" s="89">
        <v>50607.711903380958</v>
      </c>
      <c r="G54" s="89">
        <v>738.27307166666674</v>
      </c>
      <c r="H54" s="89">
        <v>0</v>
      </c>
      <c r="I54" s="89">
        <v>0</v>
      </c>
      <c r="J54" s="90">
        <v>38048.292927338101</v>
      </c>
    </row>
    <row r="55" spans="1:10" ht="14.25" hidden="1">
      <c r="A55" s="18" t="s">
        <v>329</v>
      </c>
      <c r="B55" s="89">
        <v>-18225.796541218184</v>
      </c>
      <c r="C55" s="89">
        <v>0</v>
      </c>
      <c r="D55" s="89">
        <v>0</v>
      </c>
      <c r="E55" s="89">
        <v>0</v>
      </c>
      <c r="F55" s="89">
        <v>50797.830542045449</v>
      </c>
      <c r="G55" s="89">
        <v>961.13960918181829</v>
      </c>
      <c r="H55" s="89">
        <v>0</v>
      </c>
      <c r="I55" s="89">
        <v>0</v>
      </c>
      <c r="J55" s="90">
        <v>32572.034000827265</v>
      </c>
    </row>
    <row r="56" spans="1:10" ht="14.25" hidden="1">
      <c r="A56" s="18" t="s">
        <v>329</v>
      </c>
      <c r="B56" s="89">
        <v>-15695.072540989995</v>
      </c>
      <c r="C56" s="89">
        <v>0</v>
      </c>
      <c r="D56" s="89">
        <v>0</v>
      </c>
      <c r="E56" s="89">
        <v>0</v>
      </c>
      <c r="F56" s="89">
        <v>31661.837351200007</v>
      </c>
      <c r="G56" s="89">
        <v>94.044269850000006</v>
      </c>
      <c r="H56" s="89">
        <v>0</v>
      </c>
      <c r="I56" s="89">
        <v>0</v>
      </c>
      <c r="J56" s="90">
        <v>15966.764810210012</v>
      </c>
    </row>
    <row r="57" spans="1:10" ht="14.25" hidden="1">
      <c r="A57" s="18" t="s">
        <v>330</v>
      </c>
      <c r="B57" s="89">
        <v>-11654.079056778259</v>
      </c>
      <c r="C57" s="89">
        <v>0</v>
      </c>
      <c r="D57" s="89">
        <v>0</v>
      </c>
      <c r="E57" s="89">
        <v>0</v>
      </c>
      <c r="F57" s="89">
        <v>28559.312639130439</v>
      </c>
      <c r="G57" s="89">
        <v>86.956521739130437</v>
      </c>
      <c r="H57" s="89">
        <v>0</v>
      </c>
      <c r="I57" s="89">
        <v>0</v>
      </c>
      <c r="J57" s="90">
        <v>16905.233582352179</v>
      </c>
    </row>
    <row r="58" spans="1:10" ht="14.25" hidden="1">
      <c r="A58" s="18" t="s">
        <v>331</v>
      </c>
      <c r="B58" s="89">
        <v>-7605.9533892761901</v>
      </c>
      <c r="C58" s="89">
        <v>0</v>
      </c>
      <c r="D58" s="89">
        <v>0</v>
      </c>
      <c r="E58" s="89">
        <v>0</v>
      </c>
      <c r="F58" s="89">
        <v>26991.069507095239</v>
      </c>
      <c r="G58" s="89">
        <v>171.47183733333333</v>
      </c>
      <c r="H58" s="89">
        <v>0</v>
      </c>
      <c r="I58" s="89">
        <v>0</v>
      </c>
      <c r="J58" s="90">
        <v>19385.116117819049</v>
      </c>
    </row>
    <row r="59" spans="1:10" ht="14.25" hidden="1">
      <c r="A59" s="18" t="s">
        <v>329</v>
      </c>
      <c r="B59" s="89">
        <v>-6486.6446135904753</v>
      </c>
      <c r="C59" s="89">
        <v>0</v>
      </c>
      <c r="D59" s="89">
        <v>0</v>
      </c>
      <c r="E59" s="89">
        <v>0</v>
      </c>
      <c r="F59" s="89">
        <v>13906.690110904763</v>
      </c>
      <c r="G59" s="89">
        <v>0</v>
      </c>
      <c r="H59" s="89">
        <v>0</v>
      </c>
      <c r="I59" s="89">
        <v>0</v>
      </c>
      <c r="J59" s="90">
        <v>7420.0454973142878</v>
      </c>
    </row>
    <row r="60" spans="1:10" ht="14.25" hidden="1">
      <c r="A60" s="18" t="s">
        <v>332</v>
      </c>
      <c r="B60" s="89">
        <v>-36934.815092568177</v>
      </c>
      <c r="C60" s="89">
        <v>0</v>
      </c>
      <c r="D60" s="89">
        <v>0</v>
      </c>
      <c r="E60" s="89">
        <v>0</v>
      </c>
      <c r="F60" s="89">
        <v>252.85005645454547</v>
      </c>
      <c r="G60" s="89">
        <v>68.181818181818187</v>
      </c>
      <c r="H60" s="89">
        <v>0</v>
      </c>
      <c r="I60" s="89">
        <v>0</v>
      </c>
      <c r="J60" s="90">
        <v>-36681.96503611363</v>
      </c>
    </row>
    <row r="61" spans="1:10" ht="14.25" hidden="1">
      <c r="A61" s="18" t="s">
        <v>333</v>
      </c>
      <c r="B61" s="89">
        <v>-23116.852024345455</v>
      </c>
      <c r="C61" s="89">
        <v>0</v>
      </c>
      <c r="D61" s="89">
        <v>0</v>
      </c>
      <c r="E61" s="89">
        <v>0</v>
      </c>
      <c r="F61" s="89">
        <v>5083.1196220000002</v>
      </c>
      <c r="G61" s="89">
        <v>50</v>
      </c>
      <c r="H61" s="89">
        <v>0</v>
      </c>
      <c r="I61" s="89">
        <v>0</v>
      </c>
      <c r="J61" s="90">
        <v>-18033.732402345457</v>
      </c>
    </row>
    <row r="62" spans="1:10" ht="14.25" hidden="1">
      <c r="A62" s="18" t="s">
        <v>338</v>
      </c>
      <c r="B62" s="89">
        <v>-24143.586426715789</v>
      </c>
      <c r="C62" s="89">
        <v>-8430.3691160947365</v>
      </c>
      <c r="D62" s="89">
        <v>0</v>
      </c>
      <c r="E62" s="89">
        <v>0</v>
      </c>
      <c r="F62" s="89">
        <v>8504.4422559210525</v>
      </c>
      <c r="G62" s="89">
        <v>746.69118442105264</v>
      </c>
      <c r="H62" s="89">
        <v>0</v>
      </c>
      <c r="I62" s="89">
        <v>0</v>
      </c>
      <c r="J62" s="90">
        <v>-15639.144170794736</v>
      </c>
    </row>
    <row r="63" spans="1:10" ht="14.25" hidden="1">
      <c r="A63" s="18" t="s">
        <v>326</v>
      </c>
      <c r="B63" s="89">
        <v>-21738.870232274996</v>
      </c>
      <c r="C63" s="89">
        <v>-17643.337321314997</v>
      </c>
      <c r="D63" s="89">
        <v>0</v>
      </c>
      <c r="E63" s="89">
        <v>0</v>
      </c>
      <c r="F63" s="89">
        <v>5716.3970080999989</v>
      </c>
      <c r="G63" s="89">
        <v>0</v>
      </c>
      <c r="H63" s="89">
        <v>0</v>
      </c>
      <c r="I63" s="89">
        <v>0</v>
      </c>
      <c r="J63" s="90">
        <v>-16022.473224174997</v>
      </c>
    </row>
    <row r="64" spans="1:10" ht="14.25" hidden="1">
      <c r="A64" s="18" t="s">
        <v>327</v>
      </c>
      <c r="B64" s="89">
        <v>-34797.0185190591</v>
      </c>
      <c r="C64" s="89">
        <v>-33139.086868990918</v>
      </c>
      <c r="D64" s="89">
        <v>0</v>
      </c>
      <c r="E64" s="89">
        <v>0</v>
      </c>
      <c r="F64" s="89">
        <v>16644.926276409093</v>
      </c>
      <c r="G64" s="89">
        <v>0</v>
      </c>
      <c r="H64" s="89">
        <v>0</v>
      </c>
      <c r="I64" s="89">
        <v>0</v>
      </c>
      <c r="J64" s="90">
        <v>-18152.092242650007</v>
      </c>
    </row>
    <row r="65" spans="1:10" ht="14.25" hidden="1">
      <c r="A65" s="18" t="s">
        <v>328</v>
      </c>
      <c r="B65" s="89">
        <v>-8485.3103821210534</v>
      </c>
      <c r="C65" s="89">
        <v>0</v>
      </c>
      <c r="D65" s="89">
        <v>0</v>
      </c>
      <c r="E65" s="89">
        <v>0</v>
      </c>
      <c r="F65" s="89">
        <v>8577.6856774736843</v>
      </c>
      <c r="G65" s="89">
        <v>0</v>
      </c>
      <c r="H65" s="89">
        <v>0</v>
      </c>
      <c r="I65" s="89">
        <v>0</v>
      </c>
      <c r="J65" s="90">
        <v>92.375295352630928</v>
      </c>
    </row>
    <row r="66" spans="1:10" ht="14.25" hidden="1">
      <c r="A66" s="18" t="s">
        <v>327</v>
      </c>
      <c r="B66" s="89">
        <v>-28305.762048595454</v>
      </c>
      <c r="C66" s="89">
        <v>0</v>
      </c>
      <c r="D66" s="89">
        <v>0</v>
      </c>
      <c r="E66" s="89">
        <v>0</v>
      </c>
      <c r="F66" s="89">
        <v>698.52092386363631</v>
      </c>
      <c r="G66" s="89">
        <v>0</v>
      </c>
      <c r="H66" s="89">
        <v>0</v>
      </c>
      <c r="I66" s="89">
        <v>0</v>
      </c>
      <c r="J66" s="90">
        <v>-27607.241124731816</v>
      </c>
    </row>
    <row r="67" spans="1:10" ht="14.25" hidden="1">
      <c r="A67" s="18" t="s">
        <v>329</v>
      </c>
      <c r="B67" s="89">
        <v>-22968.740504368179</v>
      </c>
      <c r="C67" s="89">
        <v>0</v>
      </c>
      <c r="D67" s="89">
        <v>0</v>
      </c>
      <c r="E67" s="89">
        <v>0</v>
      </c>
      <c r="F67" s="89">
        <v>4487.344564181818</v>
      </c>
      <c r="G67" s="89">
        <v>168.18181818181819</v>
      </c>
      <c r="H67" s="89">
        <v>0</v>
      </c>
      <c r="I67" s="89">
        <v>0</v>
      </c>
      <c r="J67" s="90">
        <v>-18481.395940186361</v>
      </c>
    </row>
    <row r="68" spans="1:10" ht="14.25" hidden="1">
      <c r="A68" s="18" t="s">
        <v>329</v>
      </c>
      <c r="B68" s="89">
        <v>-18242.248767129997</v>
      </c>
      <c r="C68" s="89">
        <v>0</v>
      </c>
      <c r="D68" s="89">
        <v>0</v>
      </c>
      <c r="E68" s="89">
        <v>0</v>
      </c>
      <c r="F68" s="89">
        <v>2502.2617055000001</v>
      </c>
      <c r="G68" s="89">
        <v>0</v>
      </c>
      <c r="H68" s="89">
        <v>0</v>
      </c>
      <c r="I68" s="89">
        <v>0</v>
      </c>
      <c r="J68" s="90">
        <v>-15739.987061629996</v>
      </c>
    </row>
    <row r="69" spans="1:10" ht="14.25" hidden="1">
      <c r="A69" s="18" t="s">
        <v>330</v>
      </c>
      <c r="B69" s="89">
        <v>-41252.911435452173</v>
      </c>
      <c r="C69" s="89">
        <v>0</v>
      </c>
      <c r="D69" s="89">
        <v>0</v>
      </c>
      <c r="E69" s="89">
        <v>0</v>
      </c>
      <c r="F69" s="89">
        <v>0</v>
      </c>
      <c r="G69" s="89">
        <v>0</v>
      </c>
      <c r="H69" s="89">
        <v>0</v>
      </c>
      <c r="I69" s="89">
        <v>0</v>
      </c>
      <c r="J69" s="90">
        <v>-41252.911435452173</v>
      </c>
    </row>
    <row r="70" spans="1:10" ht="14.25" hidden="1">
      <c r="A70" s="18" t="s">
        <v>331</v>
      </c>
      <c r="B70" s="89">
        <v>-30538.783082215006</v>
      </c>
      <c r="C70" s="89">
        <v>0</v>
      </c>
      <c r="D70" s="89">
        <v>0</v>
      </c>
      <c r="E70" s="89">
        <v>0</v>
      </c>
      <c r="F70" s="89">
        <v>1200.2656437999999</v>
      </c>
      <c r="G70" s="89">
        <v>0</v>
      </c>
      <c r="H70" s="89">
        <v>0</v>
      </c>
      <c r="I70" s="89">
        <v>0</v>
      </c>
      <c r="J70" s="90">
        <v>-29338.517438415005</v>
      </c>
    </row>
    <row r="71" spans="1:10" ht="14.25" hidden="1">
      <c r="A71" s="18" t="s">
        <v>329</v>
      </c>
      <c r="B71" s="89">
        <v>-16441.340143204543</v>
      </c>
      <c r="C71" s="89">
        <v>-5687.7417932681819</v>
      </c>
      <c r="D71" s="89">
        <v>0</v>
      </c>
      <c r="E71" s="89">
        <v>0</v>
      </c>
      <c r="F71" s="89">
        <v>3001.7161145454538</v>
      </c>
      <c r="G71" s="89">
        <v>0</v>
      </c>
      <c r="H71" s="89">
        <v>0</v>
      </c>
      <c r="I71" s="89">
        <v>0</v>
      </c>
      <c r="J71" s="90">
        <v>-13439.624028659089</v>
      </c>
    </row>
    <row r="72" spans="1:10" ht="14.25" hidden="1">
      <c r="A72" s="18" t="s">
        <v>332</v>
      </c>
      <c r="B72" s="89">
        <v>-33950.163312622732</v>
      </c>
      <c r="C72" s="89">
        <v>-26894.748119595457</v>
      </c>
      <c r="D72" s="89">
        <v>0</v>
      </c>
      <c r="E72" s="89">
        <v>0</v>
      </c>
      <c r="F72" s="89">
        <v>3637.539591045454</v>
      </c>
      <c r="G72" s="89">
        <v>0</v>
      </c>
      <c r="H72" s="89">
        <v>0</v>
      </c>
      <c r="I72" s="89">
        <v>0</v>
      </c>
      <c r="J72" s="90">
        <v>-30312.623721577278</v>
      </c>
    </row>
    <row r="73" spans="1:10" ht="14.25" hidden="1">
      <c r="A73" s="18" t="s">
        <v>333</v>
      </c>
      <c r="B73" s="89">
        <v>-10093.778104357141</v>
      </c>
      <c r="C73" s="89">
        <v>-429.43094845714285</v>
      </c>
      <c r="D73" s="89">
        <v>0</v>
      </c>
      <c r="E73" s="89">
        <v>0</v>
      </c>
      <c r="F73" s="89">
        <v>15812.339239190474</v>
      </c>
      <c r="G73" s="89">
        <v>1280.952380952381</v>
      </c>
      <c r="H73" s="89">
        <v>0</v>
      </c>
      <c r="I73" s="89">
        <v>0</v>
      </c>
      <c r="J73" s="90">
        <v>5718.5611348333332</v>
      </c>
    </row>
    <row r="74" spans="1:10" ht="14.25" hidden="1">
      <c r="A74" s="18" t="s">
        <v>339</v>
      </c>
      <c r="B74" s="89">
        <v>-22427.239452064998</v>
      </c>
      <c r="C74" s="89">
        <v>0</v>
      </c>
      <c r="D74" s="89">
        <v>0</v>
      </c>
      <c r="E74" s="89">
        <v>0</v>
      </c>
      <c r="F74" s="89">
        <v>10352.39494525</v>
      </c>
      <c r="G74" s="89">
        <v>2190</v>
      </c>
      <c r="H74" s="89">
        <v>0</v>
      </c>
      <c r="I74" s="89">
        <v>0</v>
      </c>
      <c r="J74" s="90">
        <v>-12074.844506814998</v>
      </c>
    </row>
    <row r="75" spans="1:10" ht="14.25" hidden="1">
      <c r="A75" s="18" t="s">
        <v>326</v>
      </c>
      <c r="B75" s="89">
        <v>-21254.227275369998</v>
      </c>
      <c r="C75" s="89">
        <v>-15466.01374796</v>
      </c>
      <c r="D75" s="89">
        <v>0</v>
      </c>
      <c r="E75" s="89">
        <v>0</v>
      </c>
      <c r="F75" s="89">
        <v>620.38063705000002</v>
      </c>
      <c r="G75" s="89">
        <v>0</v>
      </c>
      <c r="H75" s="89">
        <v>0</v>
      </c>
      <c r="I75" s="89">
        <v>0</v>
      </c>
      <c r="J75" s="90">
        <v>-20633.846638319999</v>
      </c>
    </row>
    <row r="76" spans="1:10" ht="14.25" hidden="1">
      <c r="A76" s="18" t="s">
        <v>327</v>
      </c>
      <c r="B76" s="89">
        <v>-52202.597991880961</v>
      </c>
      <c r="C76" s="89">
        <v>-45442.240816404774</v>
      </c>
      <c r="D76" s="89">
        <v>0</v>
      </c>
      <c r="E76" s="89">
        <v>0</v>
      </c>
      <c r="F76" s="89">
        <v>2048.0618395238093</v>
      </c>
      <c r="G76" s="89">
        <v>619.04761904761904</v>
      </c>
      <c r="H76" s="89">
        <v>0</v>
      </c>
      <c r="I76" s="89">
        <v>0</v>
      </c>
      <c r="J76" s="90">
        <v>-50154.536152357148</v>
      </c>
    </row>
    <row r="77" spans="1:10" ht="14.25" hidden="1">
      <c r="A77" s="18" t="s">
        <v>328</v>
      </c>
      <c r="B77" s="89">
        <v>-49890.836826231571</v>
      </c>
      <c r="C77" s="89">
        <v>-38463.112312921046</v>
      </c>
      <c r="D77" s="89">
        <v>0</v>
      </c>
      <c r="E77" s="89">
        <v>0</v>
      </c>
      <c r="F77" s="89">
        <v>5251.0037130000001</v>
      </c>
      <c r="G77" s="89">
        <v>354.03157894736842</v>
      </c>
      <c r="H77" s="89">
        <v>0</v>
      </c>
      <c r="I77" s="89">
        <v>0</v>
      </c>
      <c r="J77" s="90">
        <v>-44639.833113231572</v>
      </c>
    </row>
    <row r="78" spans="1:10" ht="14.25" hidden="1">
      <c r="A78" s="18" t="s">
        <v>327</v>
      </c>
      <c r="B78" s="89">
        <v>-32568.327223861903</v>
      </c>
      <c r="C78" s="89">
        <v>-25229.327289085712</v>
      </c>
      <c r="D78" s="89">
        <v>-17670.087139047617</v>
      </c>
      <c r="E78" s="89">
        <v>-17670.087139047617</v>
      </c>
      <c r="F78" s="89">
        <v>17458.622039952381</v>
      </c>
      <c r="G78" s="89">
        <v>3609.5795457142854</v>
      </c>
      <c r="H78" s="89">
        <v>0</v>
      </c>
      <c r="I78" s="89">
        <v>0</v>
      </c>
      <c r="J78" s="90">
        <v>-15109.705183909522</v>
      </c>
    </row>
    <row r="79" spans="1:10" ht="14.25" hidden="1">
      <c r="A79" s="18" t="s">
        <v>329</v>
      </c>
      <c r="B79" s="89">
        <v>-42010.22056688572</v>
      </c>
      <c r="C79" s="89">
        <v>-34452.14600720477</v>
      </c>
      <c r="D79" s="89">
        <v>-12075.812077623812</v>
      </c>
      <c r="E79" s="89">
        <v>-12075.812077623812</v>
      </c>
      <c r="F79" s="89">
        <v>22248.815743857147</v>
      </c>
      <c r="G79" s="89">
        <v>1821.4285714285713</v>
      </c>
      <c r="H79" s="89">
        <v>0</v>
      </c>
      <c r="I79" s="89">
        <v>0</v>
      </c>
      <c r="J79" s="90">
        <v>-19761.404823028573</v>
      </c>
    </row>
    <row r="80" spans="1:10" ht="14.25" hidden="1">
      <c r="A80" s="18" t="s">
        <v>329</v>
      </c>
      <c r="B80" s="89">
        <v>-9879.7761638571428</v>
      </c>
      <c r="C80" s="89">
        <v>-8689.1532023476193</v>
      </c>
      <c r="D80" s="89">
        <v>-8689.1532023476193</v>
      </c>
      <c r="E80" s="89">
        <v>-8689.1532023476193</v>
      </c>
      <c r="F80" s="89">
        <v>48687.733905714282</v>
      </c>
      <c r="G80" s="89">
        <v>876.19047619047615</v>
      </c>
      <c r="H80" s="89">
        <v>0</v>
      </c>
      <c r="I80" s="89">
        <v>0</v>
      </c>
      <c r="J80" s="90">
        <v>38807.957741857143</v>
      </c>
    </row>
    <row r="81" spans="1:10" ht="14.25" hidden="1">
      <c r="A81" s="18" t="s">
        <v>330</v>
      </c>
      <c r="B81" s="89">
        <v>-4004.8415128000001</v>
      </c>
      <c r="C81" s="89">
        <v>0</v>
      </c>
      <c r="D81" s="89">
        <v>0</v>
      </c>
      <c r="E81" s="89">
        <v>0</v>
      </c>
      <c r="F81" s="89">
        <v>51180.129966391309</v>
      </c>
      <c r="G81" s="89">
        <v>0</v>
      </c>
      <c r="H81" s="89">
        <v>0</v>
      </c>
      <c r="I81" s="89">
        <v>0</v>
      </c>
      <c r="J81" s="90">
        <v>47175.288453591311</v>
      </c>
    </row>
    <row r="82" spans="1:10" ht="14.25" hidden="1">
      <c r="A82" s="18" t="s">
        <v>331</v>
      </c>
      <c r="B82" s="89">
        <v>-4441.1569962190479</v>
      </c>
      <c r="C82" s="89">
        <v>0</v>
      </c>
      <c r="D82" s="89">
        <v>0</v>
      </c>
      <c r="E82" s="89">
        <v>0</v>
      </c>
      <c r="F82" s="89">
        <v>78570.694501904771</v>
      </c>
      <c r="G82" s="89">
        <v>428.57142857142856</v>
      </c>
      <c r="H82" s="89">
        <v>0</v>
      </c>
      <c r="I82" s="89">
        <v>0</v>
      </c>
      <c r="J82" s="90">
        <v>74129.53750568573</v>
      </c>
    </row>
    <row r="83" spans="1:10" ht="14.25" hidden="1">
      <c r="A83" s="18" t="s">
        <v>329</v>
      </c>
      <c r="B83" s="89">
        <v>-2782.1611457181821</v>
      </c>
      <c r="C83" s="89">
        <v>0</v>
      </c>
      <c r="D83" s="89">
        <v>0</v>
      </c>
      <c r="E83" s="89">
        <v>0</v>
      </c>
      <c r="F83" s="89">
        <v>99552.779264545476</v>
      </c>
      <c r="G83" s="89">
        <v>0</v>
      </c>
      <c r="H83" s="89">
        <v>0</v>
      </c>
      <c r="I83" s="89">
        <v>0</v>
      </c>
      <c r="J83" s="90">
        <v>96770.618118827289</v>
      </c>
    </row>
    <row r="84" spans="1:10" ht="14.25" hidden="1">
      <c r="A84" s="18" t="s">
        <v>332</v>
      </c>
      <c r="B84" s="89">
        <v>-4539.6900536043477</v>
      </c>
      <c r="C84" s="89">
        <v>0</v>
      </c>
      <c r="D84" s="89">
        <v>0</v>
      </c>
      <c r="E84" s="89">
        <v>0</v>
      </c>
      <c r="F84" s="89">
        <v>107776.27455169565</v>
      </c>
      <c r="G84" s="89">
        <v>4077.7743629999995</v>
      </c>
      <c r="H84" s="89">
        <v>4077.7743629999995</v>
      </c>
      <c r="I84" s="89">
        <v>4077.7743629999995</v>
      </c>
      <c r="J84" s="90">
        <v>103236.5844980913</v>
      </c>
    </row>
    <row r="85" spans="1:10" ht="14.25" hidden="1">
      <c r="A85" s="18" t="s">
        <v>333</v>
      </c>
      <c r="B85" s="89">
        <v>-2038.5631441666667</v>
      </c>
      <c r="C85" s="89">
        <v>0</v>
      </c>
      <c r="D85" s="89">
        <v>0</v>
      </c>
      <c r="E85" s="89">
        <v>0</v>
      </c>
      <c r="F85" s="89">
        <v>157643.88186319047</v>
      </c>
      <c r="G85" s="89">
        <v>7030.3455238095248</v>
      </c>
      <c r="H85" s="89">
        <v>3515.1727619047624</v>
      </c>
      <c r="I85" s="89">
        <v>3515.1727619047624</v>
      </c>
      <c r="J85" s="90">
        <v>155605.31871902381</v>
      </c>
    </row>
    <row r="86" spans="1:10" ht="14.25">
      <c r="A86" s="18" t="s">
        <v>340</v>
      </c>
      <c r="B86" s="89">
        <v>-12600.484023068422</v>
      </c>
      <c r="C86" s="89">
        <v>0</v>
      </c>
      <c r="D86" s="89">
        <v>0</v>
      </c>
      <c r="E86" s="89">
        <v>0</v>
      </c>
      <c r="F86" s="89">
        <v>182985.74685497896</v>
      </c>
      <c r="G86" s="89">
        <v>1127.3813015578946</v>
      </c>
      <c r="H86" s="89">
        <v>1127.3813015578946</v>
      </c>
      <c r="I86" s="89">
        <v>1127.3813015578946</v>
      </c>
      <c r="J86" s="90">
        <v>170385.26283191054</v>
      </c>
    </row>
    <row r="87" spans="1:10" ht="14.25">
      <c r="A87" s="18" t="s">
        <v>341</v>
      </c>
      <c r="B87" s="89">
        <v>-5615.6538013600002</v>
      </c>
      <c r="C87" s="89">
        <v>0</v>
      </c>
      <c r="D87" s="89">
        <v>0</v>
      </c>
      <c r="E87" s="89">
        <v>0</v>
      </c>
      <c r="F87" s="89">
        <v>163689.43833940884</v>
      </c>
      <c r="G87" s="89">
        <v>12018.167919308824</v>
      </c>
      <c r="H87" s="89">
        <v>12017.568886250001</v>
      </c>
      <c r="I87" s="89">
        <v>0</v>
      </c>
      <c r="J87" s="90">
        <v>158073.78453804884</v>
      </c>
    </row>
    <row r="88" spans="1:10" ht="14.25">
      <c r="A88" s="18" t="s">
        <v>342</v>
      </c>
      <c r="B88" s="89">
        <v>-3465.4034589050002</v>
      </c>
      <c r="C88" s="89">
        <v>0</v>
      </c>
      <c r="D88" s="89">
        <v>0</v>
      </c>
      <c r="E88" s="89">
        <v>0</v>
      </c>
      <c r="F88" s="89">
        <v>188102.7029269</v>
      </c>
      <c r="G88" s="89">
        <v>32621.305098749999</v>
      </c>
      <c r="H88" s="89">
        <v>32621.305098749999</v>
      </c>
      <c r="I88" s="89">
        <v>0</v>
      </c>
      <c r="J88" s="90">
        <v>184637.29946799501</v>
      </c>
    </row>
    <row r="89" spans="1:10" ht="14.25">
      <c r="A89" s="18" t="s">
        <v>343</v>
      </c>
      <c r="B89" s="89">
        <v>-4660.0663568095242</v>
      </c>
      <c r="C89" s="89">
        <v>0</v>
      </c>
      <c r="D89" s="89">
        <v>0</v>
      </c>
      <c r="E89" s="89">
        <v>0</v>
      </c>
      <c r="F89" s="89">
        <v>235436.16015652381</v>
      </c>
      <c r="G89" s="89">
        <v>54913.348227380964</v>
      </c>
      <c r="H89" s="89">
        <v>53657.058561714301</v>
      </c>
      <c r="I89" s="89">
        <v>0</v>
      </c>
      <c r="J89" s="90">
        <v>230776.09379971429</v>
      </c>
    </row>
    <row r="90" spans="1:10" ht="14.25">
      <c r="A90" s="18" t="s">
        <v>342</v>
      </c>
      <c r="B90" s="89">
        <v>-6623.2711130099997</v>
      </c>
      <c r="C90" s="89">
        <v>0</v>
      </c>
      <c r="D90" s="89">
        <v>0</v>
      </c>
      <c r="E90" s="89">
        <v>0</v>
      </c>
      <c r="F90" s="89">
        <v>204193.76919004996</v>
      </c>
      <c r="G90" s="89">
        <v>70562.003462800029</v>
      </c>
      <c r="H90" s="89">
        <v>70485.478494150026</v>
      </c>
      <c r="I90" s="89">
        <v>0</v>
      </c>
      <c r="J90" s="90">
        <v>197570.49807703996</v>
      </c>
    </row>
    <row r="91" spans="1:10" ht="14.25">
      <c r="A91" s="18" t="s">
        <v>344</v>
      </c>
      <c r="B91" s="89">
        <v>-7223.3991951999997</v>
      </c>
      <c r="C91" s="89">
        <v>0</v>
      </c>
      <c r="D91" s="89">
        <v>0</v>
      </c>
      <c r="E91" s="89">
        <v>0</v>
      </c>
      <c r="F91" s="89">
        <v>176754.43913434999</v>
      </c>
      <c r="G91" s="89">
        <v>70655.081598149991</v>
      </c>
      <c r="H91" s="89">
        <v>70505.081598149991</v>
      </c>
      <c r="I91" s="89">
        <v>0</v>
      </c>
      <c r="J91" s="90">
        <v>169531.03993914998</v>
      </c>
    </row>
    <row r="92" spans="1:10" ht="14.25">
      <c r="A92" s="18" t="s">
        <v>345</v>
      </c>
      <c r="B92" s="89">
        <v>-5932.5088729909094</v>
      </c>
      <c r="C92" s="89">
        <v>0</v>
      </c>
      <c r="D92" s="89">
        <v>0</v>
      </c>
      <c r="E92" s="89">
        <v>0</v>
      </c>
      <c r="F92" s="89">
        <v>191040.36448695452</v>
      </c>
      <c r="G92" s="89">
        <v>70235.636142318181</v>
      </c>
      <c r="H92" s="89">
        <v>70071.816505954543</v>
      </c>
      <c r="I92" s="89">
        <v>0</v>
      </c>
      <c r="J92" s="90">
        <v>185107.85561396362</v>
      </c>
    </row>
    <row r="93" spans="1:10" ht="14.25">
      <c r="A93" s="18" t="s">
        <v>343</v>
      </c>
      <c r="B93" s="89">
        <v>-6712.1450965045451</v>
      </c>
      <c r="C93" s="89">
        <v>0</v>
      </c>
      <c r="D93" s="89">
        <v>0</v>
      </c>
      <c r="E93" s="89">
        <v>0</v>
      </c>
      <c r="F93" s="89">
        <v>163236.56805622726</v>
      </c>
      <c r="G93" s="89">
        <v>60463.88427436362</v>
      </c>
      <c r="H93" s="89">
        <v>60395.702456181803</v>
      </c>
      <c r="I93" s="89">
        <v>0</v>
      </c>
      <c r="J93" s="90">
        <v>156524.42295972272</v>
      </c>
    </row>
    <row r="94" spans="1:10" ht="14.25">
      <c r="A94" s="18" t="s">
        <v>346</v>
      </c>
      <c r="B94" s="89">
        <v>-3424.2055773047623</v>
      </c>
      <c r="C94" s="89">
        <v>0</v>
      </c>
      <c r="D94" s="89">
        <v>0</v>
      </c>
      <c r="E94" s="89">
        <v>0</v>
      </c>
      <c r="F94" s="89">
        <v>145426.91985814285</v>
      </c>
      <c r="G94" s="89">
        <v>60400.084164095235</v>
      </c>
      <c r="H94" s="89">
        <v>60400.084164095235</v>
      </c>
      <c r="I94" s="89">
        <v>0</v>
      </c>
      <c r="J94" s="90">
        <v>142002.71428083809</v>
      </c>
    </row>
    <row r="95" spans="1:10" ht="14.25">
      <c r="A95" s="18" t="s">
        <v>347</v>
      </c>
      <c r="B95" s="89">
        <v>-4000.4383561999998</v>
      </c>
      <c r="C95" s="89">
        <v>0</v>
      </c>
      <c r="D95" s="89">
        <v>0</v>
      </c>
      <c r="E95" s="89">
        <v>0</v>
      </c>
      <c r="F95" s="89">
        <v>108677.600792</v>
      </c>
      <c r="G95" s="89">
        <v>40367.114948000002</v>
      </c>
      <c r="H95" s="89">
        <v>40367.114948000002</v>
      </c>
      <c r="I95" s="89">
        <v>0</v>
      </c>
      <c r="J95" s="90">
        <v>104677.1624358</v>
      </c>
    </row>
    <row r="96" spans="1:10" ht="14.25">
      <c r="A96" s="18" t="s">
        <v>348</v>
      </c>
      <c r="B96" s="89">
        <v>-11279.836138295239</v>
      </c>
      <c r="C96" s="89">
        <v>0</v>
      </c>
      <c r="D96" s="89">
        <v>0</v>
      </c>
      <c r="E96" s="89">
        <v>0</v>
      </c>
      <c r="F96" s="89">
        <v>71366.087153238099</v>
      </c>
      <c r="G96" s="89">
        <v>27898.989490047617</v>
      </c>
      <c r="H96" s="89">
        <v>27898.989490047617</v>
      </c>
      <c r="I96" s="89">
        <v>0</v>
      </c>
      <c r="J96" s="90">
        <v>60086.251014942856</v>
      </c>
    </row>
    <row r="97" spans="1:10" ht="14.25">
      <c r="A97" s="18" t="s">
        <v>349</v>
      </c>
      <c r="B97" s="89">
        <v>-7343.862752776191</v>
      </c>
      <c r="C97" s="89">
        <v>0</v>
      </c>
      <c r="D97" s="89">
        <v>0</v>
      </c>
      <c r="E97" s="89">
        <v>0</v>
      </c>
      <c r="F97" s="89">
        <v>80186.295092952379</v>
      </c>
      <c r="G97" s="89">
        <v>6746.4732850476184</v>
      </c>
      <c r="H97" s="89">
        <v>6746.4732850476184</v>
      </c>
      <c r="I97" s="89">
        <v>0</v>
      </c>
      <c r="J97" s="90">
        <v>72842.432340176194</v>
      </c>
    </row>
    <row r="98" spans="1:10" ht="14.25">
      <c r="A98" s="18" t="s">
        <v>350</v>
      </c>
      <c r="B98" s="89">
        <v>-27212</v>
      </c>
      <c r="C98" s="89">
        <v>0</v>
      </c>
      <c r="D98" s="89">
        <v>0</v>
      </c>
      <c r="E98" s="89">
        <v>0</v>
      </c>
      <c r="F98" s="89">
        <v>78510</v>
      </c>
      <c r="G98" s="89">
        <v>0</v>
      </c>
      <c r="H98" s="89">
        <v>0</v>
      </c>
      <c r="I98" s="89">
        <v>0</v>
      </c>
      <c r="J98" s="90">
        <v>51298</v>
      </c>
    </row>
    <row r="99" spans="1:10" ht="14.25">
      <c r="A99" s="18" t="s">
        <v>341</v>
      </c>
      <c r="B99" s="89">
        <v>-6938.8649492571421</v>
      </c>
      <c r="C99" s="89">
        <v>0</v>
      </c>
      <c r="D99" s="89">
        <v>0</v>
      </c>
      <c r="E99" s="89">
        <v>0</v>
      </c>
      <c r="F99" s="89">
        <v>82371.931012285713</v>
      </c>
      <c r="G99" s="89">
        <v>0</v>
      </c>
      <c r="H99" s="89">
        <v>0</v>
      </c>
      <c r="I99" s="89">
        <v>0</v>
      </c>
      <c r="J99" s="90">
        <v>75433.066063028571</v>
      </c>
    </row>
    <row r="100" spans="1:10" ht="14.25">
      <c r="A100" s="18" t="s">
        <v>342</v>
      </c>
      <c r="B100" s="89">
        <v>-20249.852257304545</v>
      </c>
      <c r="C100" s="89">
        <v>-13676.406653704546</v>
      </c>
      <c r="D100" s="89">
        <v>-13676.406653704546</v>
      </c>
      <c r="E100" s="89">
        <v>-13676.406653704546</v>
      </c>
      <c r="F100" s="89">
        <v>80865.822938454527</v>
      </c>
      <c r="G100" s="89">
        <v>45.454545454545453</v>
      </c>
      <c r="H100" s="89">
        <v>0</v>
      </c>
      <c r="I100" s="89">
        <v>0</v>
      </c>
      <c r="J100" s="90">
        <v>60615.970681149978</v>
      </c>
    </row>
    <row r="101" spans="1:10" ht="14.25">
      <c r="A101" s="18" t="s">
        <v>343</v>
      </c>
      <c r="B101" s="89">
        <v>-27600.6577631</v>
      </c>
      <c r="C101" s="89">
        <v>-22266.777981671428</v>
      </c>
      <c r="D101" s="89">
        <v>-22266.777981671428</v>
      </c>
      <c r="E101" s="89">
        <v>-22266.777981671428</v>
      </c>
      <c r="F101" s="89">
        <v>162340.00692166665</v>
      </c>
      <c r="G101" s="89">
        <v>16.051187142857142</v>
      </c>
      <c r="H101" s="89">
        <v>0</v>
      </c>
      <c r="I101" s="89">
        <v>0</v>
      </c>
      <c r="J101" s="90">
        <v>134739.34915856665</v>
      </c>
    </row>
    <row r="102" spans="1:10" ht="14.25">
      <c r="A102" s="18" t="s">
        <v>342</v>
      </c>
      <c r="B102" s="89">
        <v>-10751.024455229999</v>
      </c>
      <c r="C102" s="89">
        <v>-6328.1015385749997</v>
      </c>
      <c r="D102" s="89">
        <v>-6328.1015385749997</v>
      </c>
      <c r="E102" s="89">
        <v>-6328.1015385749997</v>
      </c>
      <c r="F102" s="89">
        <v>154492.2913055</v>
      </c>
      <c r="G102" s="89">
        <v>250</v>
      </c>
      <c r="H102" s="89">
        <v>0</v>
      </c>
      <c r="I102" s="89">
        <v>0</v>
      </c>
      <c r="J102" s="90">
        <v>143741.26685026998</v>
      </c>
    </row>
    <row r="103" spans="1:10" ht="14.25">
      <c r="A103" s="18" t="s">
        <v>344</v>
      </c>
      <c r="B103" s="89">
        <v>-10474.399690036364</v>
      </c>
      <c r="C103" s="89">
        <v>-1864.4989821318181</v>
      </c>
      <c r="D103" s="89">
        <v>-1864.4989821318181</v>
      </c>
      <c r="E103" s="89">
        <v>-1864.4989821318181</v>
      </c>
      <c r="F103" s="89">
        <v>154223.61185190908</v>
      </c>
      <c r="G103" s="89">
        <v>0</v>
      </c>
      <c r="H103" s="89">
        <v>0</v>
      </c>
      <c r="I103" s="89">
        <v>0</v>
      </c>
      <c r="J103" s="90">
        <v>143749.21216187271</v>
      </c>
    </row>
    <row r="104" spans="1:10" ht="14.25">
      <c r="A104" s="18" t="s">
        <v>345</v>
      </c>
      <c r="B104" s="89">
        <v>-10553.03884532174</v>
      </c>
      <c r="C104" s="89">
        <v>0</v>
      </c>
      <c r="D104" s="89">
        <v>0</v>
      </c>
      <c r="E104" s="89">
        <v>0</v>
      </c>
      <c r="F104" s="89">
        <v>146821.8785950435</v>
      </c>
      <c r="G104" s="89">
        <v>252.17391304347825</v>
      </c>
      <c r="H104" s="89">
        <v>0</v>
      </c>
      <c r="I104" s="89">
        <v>0</v>
      </c>
      <c r="J104" s="90">
        <v>136268.83974972175</v>
      </c>
    </row>
    <row r="105" spans="1:10" ht="14.25">
      <c r="A105" s="18" t="s">
        <v>343</v>
      </c>
      <c r="B105" s="89">
        <v>-6929.1393442666667</v>
      </c>
      <c r="C105" s="89">
        <v>0</v>
      </c>
      <c r="D105" s="89">
        <v>0</v>
      </c>
      <c r="E105" s="89">
        <v>0</v>
      </c>
      <c r="F105" s="89">
        <v>171973.14317304766</v>
      </c>
      <c r="G105" s="89">
        <v>0</v>
      </c>
      <c r="H105" s="89">
        <v>0</v>
      </c>
      <c r="I105" s="89">
        <v>0</v>
      </c>
      <c r="J105" s="90">
        <v>165044.00382878099</v>
      </c>
    </row>
    <row r="106" spans="1:10" ht="14.25">
      <c r="A106" s="18" t="s">
        <v>346</v>
      </c>
      <c r="B106" s="89">
        <v>-4500.3688524619047</v>
      </c>
      <c r="C106" s="89">
        <v>0</v>
      </c>
      <c r="D106" s="89">
        <v>0</v>
      </c>
      <c r="E106" s="89">
        <v>0</v>
      </c>
      <c r="F106" s="89">
        <v>141737.30538828572</v>
      </c>
      <c r="G106" s="89">
        <v>9.5238095238095237</v>
      </c>
      <c r="H106" s="89">
        <v>0</v>
      </c>
      <c r="I106" s="89">
        <v>0</v>
      </c>
      <c r="J106" s="90">
        <v>137236.93653582383</v>
      </c>
    </row>
    <row r="107" spans="1:10" ht="14.25">
      <c r="A107" s="18" t="s">
        <v>347</v>
      </c>
      <c r="B107" s="89">
        <v>-36693.866588827266</v>
      </c>
      <c r="C107" s="89">
        <v>-28584.16639012727</v>
      </c>
      <c r="D107" s="89">
        <v>-28584.16639012727</v>
      </c>
      <c r="E107" s="89">
        <v>-28584.16639012727</v>
      </c>
      <c r="F107" s="89">
        <v>231249.96661209091</v>
      </c>
      <c r="G107" s="89">
        <v>0</v>
      </c>
      <c r="H107" s="89">
        <v>0</v>
      </c>
      <c r="I107" s="89">
        <v>0</v>
      </c>
      <c r="J107" s="90">
        <v>194556.10002326366</v>
      </c>
    </row>
    <row r="108" spans="1:10" ht="14.25">
      <c r="A108" s="18" t="s">
        <v>348</v>
      </c>
      <c r="B108" s="89">
        <v>-59332.337346938089</v>
      </c>
      <c r="C108" s="89">
        <v>-54493.878590776185</v>
      </c>
      <c r="D108" s="89">
        <v>-54493.878590776185</v>
      </c>
      <c r="E108" s="89">
        <v>-54493.878590776185</v>
      </c>
      <c r="F108" s="89">
        <v>306518.38919533335</v>
      </c>
      <c r="G108" s="89">
        <v>0</v>
      </c>
      <c r="H108" s="89">
        <v>0</v>
      </c>
      <c r="I108" s="89">
        <v>0</v>
      </c>
      <c r="J108" s="90">
        <v>247186.05184839526</v>
      </c>
    </row>
    <row r="109" spans="1:10" ht="14.25">
      <c r="A109" s="18" t="s">
        <v>349</v>
      </c>
      <c r="B109" s="89">
        <v>-31600.814706863639</v>
      </c>
      <c r="C109" s="89">
        <v>-23895.552318640912</v>
      </c>
      <c r="D109" s="89">
        <v>-23895.552318640912</v>
      </c>
      <c r="E109" s="89">
        <v>-23895.552318640912</v>
      </c>
      <c r="F109" s="89">
        <v>297666.25441868184</v>
      </c>
      <c r="G109" s="89">
        <v>841.5454545454545</v>
      </c>
      <c r="H109" s="89">
        <v>0</v>
      </c>
      <c r="I109" s="89">
        <v>0</v>
      </c>
      <c r="J109" s="90">
        <v>266065.43971181818</v>
      </c>
    </row>
    <row r="110" spans="1:10" ht="14.25">
      <c r="A110" s="18" t="s">
        <v>351</v>
      </c>
      <c r="B110" s="89">
        <v>-17419.71403438889</v>
      </c>
      <c r="C110" s="89">
        <v>-12172.729542033332</v>
      </c>
      <c r="D110" s="89">
        <v>-12172.729542033332</v>
      </c>
      <c r="E110" s="89">
        <v>-12172.729542033332</v>
      </c>
      <c r="F110" s="89">
        <v>325061.11440594448</v>
      </c>
      <c r="G110" s="89">
        <v>1394.4444444444443</v>
      </c>
      <c r="H110" s="89">
        <v>0</v>
      </c>
      <c r="I110" s="89">
        <v>0</v>
      </c>
      <c r="J110" s="90">
        <v>307641.40037155559</v>
      </c>
    </row>
    <row r="111" spans="1:10" ht="14.25">
      <c r="A111" s="18" t="s">
        <v>341</v>
      </c>
      <c r="B111" s="89">
        <v>-18426.82605624737</v>
      </c>
      <c r="C111" s="89">
        <v>-9610.0704686421068</v>
      </c>
      <c r="D111" s="89">
        <v>-9610.0704686421068</v>
      </c>
      <c r="E111" s="89">
        <v>-9610.0704686421068</v>
      </c>
      <c r="F111" s="89">
        <v>309030.52280157892</v>
      </c>
      <c r="G111" s="89">
        <v>0</v>
      </c>
      <c r="H111" s="89">
        <v>0</v>
      </c>
      <c r="I111" s="89">
        <v>0</v>
      </c>
      <c r="J111" s="90">
        <v>290603.69674533157</v>
      </c>
    </row>
    <row r="112" spans="1:10" ht="14.25">
      <c r="A112" s="18" t="s">
        <v>342</v>
      </c>
      <c r="B112" s="89">
        <v>-14569.645242372728</v>
      </c>
      <c r="C112" s="89">
        <v>-8666.725690686364</v>
      </c>
      <c r="D112" s="89">
        <v>-8666.725690686364</v>
      </c>
      <c r="E112" s="89">
        <v>-8666.725690686364</v>
      </c>
      <c r="F112" s="89">
        <v>267087.46179977275</v>
      </c>
      <c r="G112" s="89">
        <v>222.72727272727272</v>
      </c>
      <c r="H112" s="89">
        <v>0</v>
      </c>
      <c r="I112" s="89">
        <v>0</v>
      </c>
      <c r="J112" s="90">
        <v>252517.81655740002</v>
      </c>
    </row>
    <row r="113" spans="1:10" ht="14.25">
      <c r="A113" s="18" t="s">
        <v>343</v>
      </c>
      <c r="B113" s="89">
        <v>-12851.853431785714</v>
      </c>
      <c r="C113" s="89">
        <v>-7294.1015726904761</v>
      </c>
      <c r="D113" s="89">
        <v>-7294.1015726904761</v>
      </c>
      <c r="E113" s="89">
        <v>-7294.1015726904761</v>
      </c>
      <c r="F113" s="89">
        <v>301385.19931971421</v>
      </c>
      <c r="G113" s="89">
        <v>4654.1664230952374</v>
      </c>
      <c r="H113" s="89">
        <v>0</v>
      </c>
      <c r="I113" s="89">
        <v>0</v>
      </c>
      <c r="J113" s="90">
        <v>288533.3458879285</v>
      </c>
    </row>
    <row r="114" spans="1:10" ht="14.25">
      <c r="A114" s="18" t="s">
        <v>342</v>
      </c>
      <c r="B114" s="89">
        <v>-6838.5960389649999</v>
      </c>
      <c r="C114" s="89">
        <v>-4218.2812444499996</v>
      </c>
      <c r="D114" s="89">
        <v>-4218.2812444499996</v>
      </c>
      <c r="E114" s="89">
        <v>-4218.2812444499996</v>
      </c>
      <c r="F114" s="89">
        <v>402263.26006959996</v>
      </c>
      <c r="G114" s="89">
        <v>23742.16578155</v>
      </c>
      <c r="H114" s="89">
        <v>0</v>
      </c>
      <c r="I114" s="89">
        <v>0</v>
      </c>
      <c r="J114" s="90">
        <v>395424.66403063497</v>
      </c>
    </row>
    <row r="115" spans="1:10" ht="14.25">
      <c r="A115" s="18" t="s">
        <v>344</v>
      </c>
      <c r="B115" s="89">
        <v>-5729.4399375739131</v>
      </c>
      <c r="C115" s="89">
        <v>-4230.9563430521739</v>
      </c>
      <c r="D115" s="89">
        <v>-4230.9563430521739</v>
      </c>
      <c r="E115" s="89">
        <v>-4230.9563430521739</v>
      </c>
      <c r="F115" s="89">
        <v>454878.85207017395</v>
      </c>
      <c r="G115" s="89">
        <v>32582.608695652172</v>
      </c>
      <c r="H115" s="89">
        <v>0</v>
      </c>
      <c r="I115" s="89">
        <v>0</v>
      </c>
      <c r="J115" s="90">
        <v>449149.41213260003</v>
      </c>
    </row>
    <row r="116" spans="1:10" ht="14.25">
      <c r="A116" s="18" t="s">
        <v>345</v>
      </c>
      <c r="B116" s="89">
        <v>-8210.6484018238098</v>
      </c>
      <c r="C116" s="89">
        <v>0</v>
      </c>
      <c r="D116" s="89">
        <v>0</v>
      </c>
      <c r="E116" s="89">
        <v>0</v>
      </c>
      <c r="F116" s="89">
        <v>463652.40015195246</v>
      </c>
      <c r="G116" s="89">
        <v>20671.531898238096</v>
      </c>
      <c r="H116" s="89">
        <v>0</v>
      </c>
      <c r="I116" s="89">
        <v>0</v>
      </c>
      <c r="J116" s="90">
        <v>455441.75175012863</v>
      </c>
    </row>
    <row r="117" spans="1:10" ht="14.25">
      <c r="A117" s="18" t="s">
        <v>343</v>
      </c>
      <c r="B117" s="89">
        <v>-3959.687484440909</v>
      </c>
      <c r="C117" s="89">
        <v>0</v>
      </c>
      <c r="D117" s="89">
        <v>0</v>
      </c>
      <c r="E117" s="89">
        <v>0</v>
      </c>
      <c r="F117" s="89">
        <v>469454.35032290913</v>
      </c>
      <c r="G117" s="89">
        <v>28731.922272727275</v>
      </c>
      <c r="H117" s="89">
        <v>0</v>
      </c>
      <c r="I117" s="89">
        <v>0</v>
      </c>
      <c r="J117" s="90">
        <v>465494.66283846821</v>
      </c>
    </row>
    <row r="118" spans="1:10" ht="14.25">
      <c r="A118" s="18" t="s">
        <v>346</v>
      </c>
      <c r="B118" s="89">
        <v>-7027.2492172238099</v>
      </c>
      <c r="C118" s="89">
        <v>0</v>
      </c>
      <c r="D118" s="89">
        <v>0</v>
      </c>
      <c r="E118" s="89">
        <v>0</v>
      </c>
      <c r="F118" s="89">
        <v>455655.92919671431</v>
      </c>
      <c r="G118" s="89">
        <v>10638.095238095239</v>
      </c>
      <c r="H118" s="89">
        <v>0</v>
      </c>
      <c r="I118" s="89">
        <v>0</v>
      </c>
      <c r="J118" s="90">
        <v>448628.67997949052</v>
      </c>
    </row>
    <row r="119" spans="1:10" ht="14.25">
      <c r="A119" s="18" t="s">
        <v>347</v>
      </c>
      <c r="B119" s="89">
        <v>-9208.2685709727266</v>
      </c>
      <c r="C119" s="89">
        <v>0</v>
      </c>
      <c r="D119" s="89">
        <v>0</v>
      </c>
      <c r="E119" s="89">
        <v>0</v>
      </c>
      <c r="F119" s="89">
        <v>459290.3565727729</v>
      </c>
      <c r="G119" s="89">
        <v>10086.363636454545</v>
      </c>
      <c r="H119" s="89">
        <v>0</v>
      </c>
      <c r="I119" s="89">
        <v>0</v>
      </c>
      <c r="J119" s="90">
        <v>450082.08800180018</v>
      </c>
    </row>
    <row r="120" spans="1:10" ht="15">
      <c r="A120" s="18" t="s">
        <v>348</v>
      </c>
      <c r="B120" s="271">
        <v>-6296.4462951363648</v>
      </c>
      <c r="C120" s="271">
        <v>0</v>
      </c>
      <c r="D120" s="271">
        <v>0</v>
      </c>
      <c r="E120" s="271">
        <v>0</v>
      </c>
      <c r="F120" s="271">
        <v>421989.48358399997</v>
      </c>
      <c r="G120" s="271">
        <v>4454.5454545909097</v>
      </c>
      <c r="H120" s="271">
        <v>0</v>
      </c>
      <c r="I120" s="271">
        <v>0</v>
      </c>
      <c r="J120" s="168">
        <v>415693.03728886362</v>
      </c>
    </row>
    <row r="121" spans="1:10" ht="15">
      <c r="A121" s="18" t="s">
        <v>349</v>
      </c>
      <c r="B121" s="271">
        <v>-4748.4752023636365</v>
      </c>
      <c r="C121" s="271">
        <v>0</v>
      </c>
      <c r="D121" s="271">
        <v>0</v>
      </c>
      <c r="E121" s="271">
        <v>0</v>
      </c>
      <c r="F121" s="271">
        <v>404598.7359243636</v>
      </c>
      <c r="G121" s="271">
        <v>2181.7727272727275</v>
      </c>
      <c r="H121" s="271">
        <v>0</v>
      </c>
      <c r="I121" s="271">
        <v>0</v>
      </c>
      <c r="J121" s="168">
        <v>399850.26072199998</v>
      </c>
    </row>
    <row r="122" spans="1:10" ht="15">
      <c r="A122" s="18" t="s">
        <v>352</v>
      </c>
      <c r="B122" s="271">
        <v>-7356.5226207736841</v>
      </c>
      <c r="C122" s="271">
        <v>0</v>
      </c>
      <c r="D122" s="271">
        <v>0</v>
      </c>
      <c r="E122" s="271">
        <v>0</v>
      </c>
      <c r="F122" s="271">
        <v>380888.339798</v>
      </c>
      <c r="G122" s="271">
        <v>0</v>
      </c>
      <c r="H122" s="271">
        <v>0</v>
      </c>
      <c r="I122" s="271">
        <v>0</v>
      </c>
      <c r="J122" s="168">
        <v>373531.8171772263</v>
      </c>
    </row>
    <row r="123" spans="1:10" ht="14.25">
      <c r="A123" s="18" t="s">
        <v>341</v>
      </c>
      <c r="B123" s="89">
        <v>-9326.66061644</v>
      </c>
      <c r="C123" s="89">
        <v>0</v>
      </c>
      <c r="D123" s="89">
        <v>0</v>
      </c>
      <c r="E123" s="89">
        <v>0</v>
      </c>
      <c r="F123" s="89">
        <v>388794.29505039996</v>
      </c>
      <c r="G123" s="89">
        <v>0</v>
      </c>
      <c r="H123" s="89">
        <v>0</v>
      </c>
      <c r="I123" s="89">
        <v>0</v>
      </c>
      <c r="J123" s="90">
        <v>379467.63443395996</v>
      </c>
    </row>
    <row r="124" spans="1:10" ht="14.25">
      <c r="A124" s="18" t="s">
        <v>342</v>
      </c>
      <c r="B124" s="89">
        <v>-3862.0512764818181</v>
      </c>
      <c r="C124" s="89">
        <v>0</v>
      </c>
      <c r="D124" s="89">
        <v>0</v>
      </c>
      <c r="E124" s="89">
        <v>0</v>
      </c>
      <c r="F124" s="89">
        <v>397358.96631186368</v>
      </c>
      <c r="G124" s="89">
        <v>6409.6484911818179</v>
      </c>
      <c r="H124" s="89">
        <v>0</v>
      </c>
      <c r="I124" s="89">
        <v>0</v>
      </c>
      <c r="J124" s="90">
        <v>393496.91503538185</v>
      </c>
    </row>
    <row r="125" spans="1:10" ht="14.25">
      <c r="A125" s="18" t="s">
        <v>343</v>
      </c>
      <c r="B125" s="89">
        <v>-6310.8635029333336</v>
      </c>
      <c r="C125" s="89">
        <v>0</v>
      </c>
      <c r="D125" s="89">
        <v>0</v>
      </c>
      <c r="E125" s="89">
        <v>0</v>
      </c>
      <c r="F125" s="89">
        <v>380084.48093995237</v>
      </c>
      <c r="G125" s="89">
        <v>14105.000926761904</v>
      </c>
      <c r="H125" s="89">
        <v>0</v>
      </c>
      <c r="I125" s="89">
        <v>0</v>
      </c>
      <c r="J125" s="90">
        <v>373773.61743701901</v>
      </c>
    </row>
    <row r="126" spans="1:10" ht="14.25">
      <c r="A126" s="18" t="s">
        <v>342</v>
      </c>
      <c r="B126" s="89">
        <v>-4203.2732387523811</v>
      </c>
      <c r="C126" s="89">
        <v>0</v>
      </c>
      <c r="D126" s="89">
        <v>0</v>
      </c>
      <c r="E126" s="89">
        <v>0</v>
      </c>
      <c r="F126" s="89">
        <v>368451.9927711428</v>
      </c>
      <c r="G126" s="89">
        <v>3033.3333333333335</v>
      </c>
      <c r="H126" s="89">
        <v>0</v>
      </c>
      <c r="I126" s="89">
        <v>0</v>
      </c>
      <c r="J126" s="90">
        <v>364248.71953239042</v>
      </c>
    </row>
    <row r="127" spans="1:10" ht="14.25">
      <c r="A127" s="18" t="s">
        <v>344</v>
      </c>
      <c r="B127" s="89">
        <v>-7271.9982721136366</v>
      </c>
      <c r="C127" s="89">
        <v>0</v>
      </c>
      <c r="D127" s="89">
        <v>0</v>
      </c>
      <c r="E127" s="89">
        <v>0</v>
      </c>
      <c r="F127" s="89">
        <v>376189.36200354545</v>
      </c>
      <c r="G127" s="89">
        <v>5371.4697384999999</v>
      </c>
      <c r="H127" s="89">
        <v>0</v>
      </c>
      <c r="I127" s="89">
        <v>0</v>
      </c>
      <c r="J127" s="90">
        <v>368917.36373143183</v>
      </c>
    </row>
    <row r="128" spans="1:10" ht="14.25">
      <c r="A128" s="18" t="s">
        <v>345</v>
      </c>
      <c r="B128" s="89">
        <v>-7636.6211301400008</v>
      </c>
      <c r="C128" s="89">
        <v>0</v>
      </c>
      <c r="D128" s="89">
        <v>0</v>
      </c>
      <c r="E128" s="89">
        <v>0</v>
      </c>
      <c r="F128" s="89">
        <v>330417.04163865</v>
      </c>
      <c r="G128" s="89">
        <v>9440.1202193000008</v>
      </c>
      <c r="H128" s="89">
        <v>0</v>
      </c>
      <c r="I128" s="89">
        <v>0</v>
      </c>
      <c r="J128" s="90">
        <v>322780.42050851003</v>
      </c>
    </row>
    <row r="129" spans="1:10" ht="14.25">
      <c r="A129" s="18" t="s">
        <v>343</v>
      </c>
      <c r="B129" s="89">
        <v>-4016.0974389391308</v>
      </c>
      <c r="C129" s="89">
        <v>0</v>
      </c>
      <c r="D129" s="89">
        <v>0</v>
      </c>
      <c r="E129" s="89">
        <v>0</v>
      </c>
      <c r="F129" s="89">
        <v>297508</v>
      </c>
      <c r="G129" s="89">
        <v>100</v>
      </c>
      <c r="H129" s="89">
        <v>0</v>
      </c>
      <c r="I129" s="89">
        <v>0</v>
      </c>
      <c r="J129" s="90">
        <v>293491.90256106085</v>
      </c>
    </row>
    <row r="130" spans="1:10" ht="14.25">
      <c r="A130" s="18" t="s">
        <v>346</v>
      </c>
      <c r="B130" s="89">
        <v>-3503.1485975285718</v>
      </c>
      <c r="C130" s="89">
        <v>0</v>
      </c>
      <c r="D130" s="89">
        <v>0</v>
      </c>
      <c r="E130" s="89">
        <v>0</v>
      </c>
      <c r="F130" s="89">
        <v>266843.09910266666</v>
      </c>
      <c r="G130" s="89">
        <v>1370.4761904761904</v>
      </c>
      <c r="H130" s="89">
        <v>0</v>
      </c>
      <c r="I130" s="89">
        <v>0</v>
      </c>
      <c r="J130" s="90">
        <v>263339.95050513808</v>
      </c>
    </row>
    <row r="131" spans="1:10" ht="14.25">
      <c r="A131" s="18" t="s">
        <v>347</v>
      </c>
      <c r="B131" s="89">
        <v>-1295.5397260190477</v>
      </c>
      <c r="C131" s="89">
        <v>0</v>
      </c>
      <c r="D131" s="89">
        <v>0</v>
      </c>
      <c r="E131" s="89">
        <v>0</v>
      </c>
      <c r="F131" s="89">
        <v>271428.78696804767</v>
      </c>
      <c r="G131" s="89">
        <v>3942.8571428571427</v>
      </c>
      <c r="H131" s="89">
        <v>0</v>
      </c>
      <c r="I131" s="89">
        <v>0</v>
      </c>
      <c r="J131" s="90">
        <v>270133.24724202865</v>
      </c>
    </row>
    <row r="132" spans="1:10" ht="14.25">
      <c r="A132" s="18" t="s">
        <v>348</v>
      </c>
      <c r="B132" s="89">
        <v>-9825.1493150590904</v>
      </c>
      <c r="C132" s="89">
        <v>0</v>
      </c>
      <c r="D132" s="89">
        <v>0</v>
      </c>
      <c r="E132" s="89">
        <v>0</v>
      </c>
      <c r="F132" s="89">
        <v>193458.09891868185</v>
      </c>
      <c r="G132" s="89">
        <v>795.4545454545455</v>
      </c>
      <c r="H132" s="89">
        <v>0</v>
      </c>
      <c r="I132" s="89">
        <v>0</v>
      </c>
      <c r="J132" s="90">
        <v>183632.94960362275</v>
      </c>
    </row>
    <row r="133" spans="1:10" ht="14.25">
      <c r="A133" s="18" t="s">
        <v>349</v>
      </c>
      <c r="B133" s="89">
        <v>-5442.2743462090903</v>
      </c>
      <c r="C133" s="89">
        <v>0</v>
      </c>
      <c r="D133" s="89">
        <v>0</v>
      </c>
      <c r="E133" s="89">
        <v>0</v>
      </c>
      <c r="F133" s="89">
        <v>180458.86028586363</v>
      </c>
      <c r="G133" s="89">
        <v>1841.0454545454545</v>
      </c>
      <c r="H133" s="89">
        <v>0</v>
      </c>
      <c r="I133" s="89">
        <v>0</v>
      </c>
      <c r="J133" s="90">
        <v>175016.58593965453</v>
      </c>
    </row>
  </sheetData>
  <hyperlinks>
    <hyperlink ref="A1" location="Ցանկ!A1" display="Ցանկ!A1"/>
  </hyperlinks>
  <pageMargins left="0.7" right="0.7" top="0.75" bottom="0.75" header="0.3" footer="0.3"/>
  <drawing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110" zoomScaleNormal="110" workbookViewId="0"/>
  </sheetViews>
  <sheetFormatPr defaultColWidth="8.88671875" defaultRowHeight="16.5"/>
  <cols>
    <col min="1" max="6" width="8.88671875" style="18"/>
    <col min="7" max="16384" width="8.88671875" style="16"/>
  </cols>
  <sheetData>
    <row r="1" spans="1:6">
      <c r="A1" s="33" t="s">
        <v>810</v>
      </c>
      <c r="B1" s="272" t="s">
        <v>353</v>
      </c>
      <c r="C1" s="272" t="s">
        <v>354</v>
      </c>
      <c r="D1" s="272" t="s">
        <v>355</v>
      </c>
      <c r="E1" s="272" t="s">
        <v>356</v>
      </c>
      <c r="F1" s="272" t="s">
        <v>357</v>
      </c>
    </row>
    <row r="2" spans="1:6">
      <c r="A2" s="165">
        <v>2.7397260273972603E-3</v>
      </c>
      <c r="B2" s="166">
        <v>7.9192</v>
      </c>
      <c r="C2" s="166">
        <v>9.5273000000000003</v>
      </c>
      <c r="D2" s="166">
        <v>10.0731</v>
      </c>
      <c r="E2" s="166">
        <v>10.537000000000001</v>
      </c>
      <c r="F2" s="166">
        <v>10.867800000000001</v>
      </c>
    </row>
    <row r="3" spans="1:6">
      <c r="A3" s="165">
        <v>8.3333333333333329E-2</v>
      </c>
      <c r="B3" s="166">
        <v>8.0237999999999996</v>
      </c>
      <c r="C3" s="166">
        <v>9.5289000000000001</v>
      </c>
      <c r="D3" s="166">
        <v>10.1006</v>
      </c>
      <c r="E3" s="166">
        <v>10.5557</v>
      </c>
      <c r="F3" s="166">
        <v>10.985799999999999</v>
      </c>
    </row>
    <row r="4" spans="1:6">
      <c r="A4" s="165">
        <v>0.25</v>
      </c>
      <c r="B4" s="166">
        <v>8.2395999999999994</v>
      </c>
      <c r="C4" s="166">
        <v>9.5321999999999996</v>
      </c>
      <c r="D4" s="166">
        <v>10.1571</v>
      </c>
      <c r="E4" s="166">
        <v>10.5943</v>
      </c>
      <c r="F4" s="166">
        <v>11.229200000000001</v>
      </c>
    </row>
    <row r="5" spans="1:6">
      <c r="A5" s="165">
        <v>0.5</v>
      </c>
      <c r="B5" s="166">
        <v>8.5469000000000008</v>
      </c>
      <c r="C5" s="166">
        <v>9.6648999999999994</v>
      </c>
      <c r="D5" s="166">
        <v>10.2395</v>
      </c>
      <c r="E5" s="166">
        <v>10.65</v>
      </c>
      <c r="F5" s="166">
        <v>11.470599999999999</v>
      </c>
    </row>
    <row r="6" spans="1:6">
      <c r="A6" s="165">
        <v>0.75</v>
      </c>
      <c r="B6" s="166">
        <v>8.8473000000000006</v>
      </c>
      <c r="C6" s="166">
        <v>9.8606999999999996</v>
      </c>
      <c r="D6" s="166">
        <v>10.3187</v>
      </c>
      <c r="E6" s="166">
        <v>10.795299999999999</v>
      </c>
      <c r="F6" s="166">
        <v>11.6861</v>
      </c>
    </row>
    <row r="7" spans="1:6">
      <c r="A7" s="165">
        <v>1</v>
      </c>
      <c r="B7" s="166">
        <v>9.0425000000000004</v>
      </c>
      <c r="C7" s="166">
        <v>10.086399999999999</v>
      </c>
      <c r="D7" s="166">
        <v>10.3911</v>
      </c>
      <c r="E7" s="166">
        <v>10.786199999999999</v>
      </c>
      <c r="F7" s="166">
        <v>11.7258</v>
      </c>
    </row>
    <row r="8" spans="1:6">
      <c r="A8" s="165">
        <v>2</v>
      </c>
      <c r="B8" s="166">
        <v>9.4675999999999991</v>
      </c>
      <c r="C8" s="166">
        <v>10.543699999999999</v>
      </c>
      <c r="D8" s="166">
        <v>10.6595</v>
      </c>
      <c r="E8" s="166">
        <v>10.9567</v>
      </c>
      <c r="F8" s="166">
        <v>11.868600000000001</v>
      </c>
    </row>
    <row r="9" spans="1:6">
      <c r="A9" s="165">
        <v>3</v>
      </c>
      <c r="B9" s="166">
        <v>9.6561000000000003</v>
      </c>
      <c r="C9" s="166">
        <v>10.739699999999999</v>
      </c>
      <c r="D9" s="166">
        <v>10.821300000000001</v>
      </c>
      <c r="E9" s="166">
        <v>11.1196</v>
      </c>
      <c r="F9" s="166">
        <v>11.9329</v>
      </c>
    </row>
    <row r="10" spans="1:6">
      <c r="A10" s="165">
        <v>4</v>
      </c>
      <c r="B10" s="166">
        <v>9.7939000000000007</v>
      </c>
      <c r="C10" s="166">
        <v>10.915800000000001</v>
      </c>
      <c r="D10" s="166">
        <v>10.973100000000001</v>
      </c>
      <c r="E10" s="166">
        <v>11.266</v>
      </c>
      <c r="F10" s="166">
        <v>11.958</v>
      </c>
    </row>
    <row r="11" spans="1:6">
      <c r="A11" s="165">
        <v>5</v>
      </c>
      <c r="B11" s="166">
        <v>9.8665000000000003</v>
      </c>
      <c r="C11" s="166">
        <v>10.9648</v>
      </c>
      <c r="D11" s="166">
        <v>11.0684</v>
      </c>
      <c r="E11" s="166">
        <v>11.3813</v>
      </c>
      <c r="F11" s="166">
        <v>11.972200000000001</v>
      </c>
    </row>
    <row r="12" spans="1:6">
      <c r="A12" s="165">
        <v>7</v>
      </c>
      <c r="B12" s="166">
        <v>9.9466999999999999</v>
      </c>
      <c r="C12" s="166">
        <v>11.0389</v>
      </c>
      <c r="D12" s="166">
        <v>11.1945</v>
      </c>
      <c r="E12" s="166">
        <v>11.5891</v>
      </c>
      <c r="F12" s="166">
        <v>11.989100000000001</v>
      </c>
    </row>
    <row r="13" spans="1:6">
      <c r="A13" s="165">
        <v>10</v>
      </c>
      <c r="B13" s="166">
        <v>10.021800000000001</v>
      </c>
      <c r="C13" s="166">
        <v>11.137</v>
      </c>
      <c r="D13" s="166">
        <v>11.352399999999999</v>
      </c>
      <c r="E13" s="166">
        <v>11.788600000000001</v>
      </c>
      <c r="F13" s="166">
        <v>11.9946</v>
      </c>
    </row>
    <row r="14" spans="1:6">
      <c r="A14" s="165">
        <v>15</v>
      </c>
      <c r="B14" s="166">
        <v>10.048400000000001</v>
      </c>
      <c r="C14" s="166">
        <v>11.1629</v>
      </c>
      <c r="D14" s="166">
        <v>11.4259</v>
      </c>
      <c r="E14" s="166">
        <v>11.9422</v>
      </c>
      <c r="F14" s="166">
        <v>12.003299999999999</v>
      </c>
    </row>
    <row r="15" spans="1:6">
      <c r="A15" s="165">
        <v>20</v>
      </c>
      <c r="B15" s="166">
        <v>10.0642</v>
      </c>
      <c r="C15" s="166">
        <v>11.1782</v>
      </c>
      <c r="D15" s="166">
        <v>11.460800000000001</v>
      </c>
      <c r="E15" s="166">
        <v>12.017200000000001</v>
      </c>
      <c r="F15" s="166">
        <v>12.0059</v>
      </c>
    </row>
    <row r="16" spans="1:6">
      <c r="A16" s="18">
        <v>30</v>
      </c>
      <c r="B16" s="166">
        <v>10.095800000000001</v>
      </c>
      <c r="C16" s="166">
        <v>11.2088</v>
      </c>
      <c r="D16" s="166">
        <v>11.5304</v>
      </c>
      <c r="E16" s="166">
        <v>12.167400000000001</v>
      </c>
      <c r="F16" s="166">
        <v>12.011200000000001</v>
      </c>
    </row>
    <row r="17" spans="1:1">
      <c r="A17" s="1"/>
    </row>
  </sheetData>
  <phoneticPr fontId="203" type="noConversion"/>
  <hyperlinks>
    <hyperlink ref="A1" location="Ցանկ!A1" display="Ցանկ!A1"/>
  </hyperlinks>
  <pageMargins left="0.7" right="0.7" top="0.75" bottom="0.75" header="0.3" footer="0.3"/>
  <drawing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9"/>
  <sheetViews>
    <sheetView workbookViewId="0">
      <pane ySplit="1" topLeftCell="A2" activePane="bottomLeft" state="frozen"/>
      <selection pane="bottomLeft"/>
    </sheetView>
  </sheetViews>
  <sheetFormatPr defaultColWidth="8.88671875" defaultRowHeight="14.25"/>
  <cols>
    <col min="1" max="1" width="10.109375" style="18" bestFit="1" customWidth="1"/>
    <col min="2" max="16384" width="8.88671875" style="1"/>
  </cols>
  <sheetData>
    <row r="1" spans="1:5">
      <c r="A1" s="33" t="s">
        <v>810</v>
      </c>
      <c r="B1" s="33" t="s">
        <v>811</v>
      </c>
      <c r="C1" s="33" t="s">
        <v>812</v>
      </c>
      <c r="D1" s="33" t="s">
        <v>813</v>
      </c>
      <c r="E1" s="33" t="s">
        <v>814</v>
      </c>
    </row>
    <row r="2" spans="1:5">
      <c r="A2" s="83">
        <v>43111</v>
      </c>
      <c r="B2" s="84">
        <v>6</v>
      </c>
      <c r="C2" s="84">
        <v>6.2927</v>
      </c>
      <c r="D2" s="84">
        <v>5.7061000000000002</v>
      </c>
      <c r="E2" s="84">
        <v>10.100300000000001</v>
      </c>
    </row>
    <row r="3" spans="1:5">
      <c r="A3" s="83">
        <v>43118</v>
      </c>
      <c r="B3" s="84">
        <v>6</v>
      </c>
      <c r="C3" s="84">
        <v>6.3440000000000003</v>
      </c>
      <c r="D3" s="84">
        <v>5.7682000000000002</v>
      </c>
      <c r="E3" s="84">
        <v>10.0626</v>
      </c>
    </row>
    <row r="4" spans="1:5">
      <c r="A4" s="83">
        <v>43125</v>
      </c>
      <c r="B4" s="84">
        <v>6</v>
      </c>
      <c r="C4" s="84">
        <v>6.3087999999999997</v>
      </c>
      <c r="D4" s="84">
        <v>5.7393000000000001</v>
      </c>
      <c r="E4" s="84">
        <v>9.9914000000000005</v>
      </c>
    </row>
    <row r="5" spans="1:5">
      <c r="A5" s="83">
        <v>43132</v>
      </c>
      <c r="B5" s="84">
        <v>6</v>
      </c>
      <c r="C5" s="84">
        <v>6.3090999999999999</v>
      </c>
      <c r="D5" s="84">
        <v>5.7346000000000004</v>
      </c>
      <c r="E5" s="84">
        <v>9.9655000000000005</v>
      </c>
    </row>
    <row r="6" spans="1:5">
      <c r="A6" s="83">
        <v>43139</v>
      </c>
      <c r="B6" s="84">
        <v>6</v>
      </c>
      <c r="C6" s="84">
        <v>6.3009000000000004</v>
      </c>
      <c r="D6" s="84">
        <v>5.6938000000000004</v>
      </c>
      <c r="E6" s="84">
        <v>9.8500999999999994</v>
      </c>
    </row>
    <row r="7" spans="1:5">
      <c r="A7" s="83">
        <v>43146</v>
      </c>
      <c r="B7" s="84">
        <v>6</v>
      </c>
      <c r="C7" s="84">
        <v>6.3045</v>
      </c>
      <c r="D7" s="84">
        <v>5.7222999999999997</v>
      </c>
      <c r="E7" s="84">
        <v>9.7047000000000008</v>
      </c>
    </row>
    <row r="8" spans="1:5">
      <c r="A8" s="83">
        <v>43153</v>
      </c>
      <c r="B8" s="84">
        <v>6</v>
      </c>
      <c r="C8" s="84">
        <v>6.2095000000000002</v>
      </c>
      <c r="D8" s="84">
        <v>5.6032000000000002</v>
      </c>
      <c r="E8" s="84">
        <v>9.7199000000000009</v>
      </c>
    </row>
    <row r="9" spans="1:5">
      <c r="A9" s="83">
        <v>43160</v>
      </c>
      <c r="B9" s="84">
        <v>6</v>
      </c>
      <c r="C9" s="84">
        <v>6.2232000000000003</v>
      </c>
      <c r="D9" s="84">
        <v>5.6580000000000004</v>
      </c>
      <c r="E9" s="84">
        <v>9.6815999999999995</v>
      </c>
    </row>
    <row r="10" spans="1:5">
      <c r="A10" s="83">
        <v>43166</v>
      </c>
      <c r="B10" s="84">
        <v>6</v>
      </c>
      <c r="C10" s="84">
        <v>6.1993999999999998</v>
      </c>
      <c r="D10" s="84">
        <v>5.5610999999999997</v>
      </c>
      <c r="E10" s="84">
        <v>9.7349999999999994</v>
      </c>
    </row>
    <row r="11" spans="1:5">
      <c r="A11" s="83">
        <v>43174</v>
      </c>
      <c r="B11" s="84">
        <v>6</v>
      </c>
      <c r="C11" s="84">
        <v>6.3094000000000001</v>
      </c>
      <c r="D11" s="84">
        <v>5.7454000000000001</v>
      </c>
      <c r="E11" s="84">
        <v>9.6927000000000003</v>
      </c>
    </row>
    <row r="12" spans="1:5">
      <c r="A12" s="83">
        <v>43181</v>
      </c>
      <c r="B12" s="84">
        <v>6</v>
      </c>
      <c r="C12" s="84">
        <v>6.3022999999999998</v>
      </c>
      <c r="D12" s="84">
        <v>5.7582000000000004</v>
      </c>
      <c r="E12" s="84">
        <v>9.6372999999999998</v>
      </c>
    </row>
    <row r="13" spans="1:5">
      <c r="A13" s="83">
        <v>43189</v>
      </c>
      <c r="B13" s="84">
        <v>6</v>
      </c>
      <c r="C13" s="84">
        <v>6.3673999999999999</v>
      </c>
      <c r="D13" s="84">
        <v>5.8071000000000002</v>
      </c>
      <c r="E13" s="84">
        <v>9.6997</v>
      </c>
    </row>
    <row r="14" spans="1:5">
      <c r="A14" s="83">
        <v>43195</v>
      </c>
      <c r="B14" s="84">
        <v>6</v>
      </c>
      <c r="C14" s="84">
        <v>6.4707999999999997</v>
      </c>
      <c r="D14" s="84">
        <v>5.8601000000000001</v>
      </c>
      <c r="E14" s="84">
        <v>9.7288999999999994</v>
      </c>
    </row>
    <row r="15" spans="1:5">
      <c r="A15" s="83">
        <v>43202</v>
      </c>
      <c r="B15" s="84">
        <v>6</v>
      </c>
      <c r="C15" s="84">
        <v>6.4718</v>
      </c>
      <c r="D15" s="84">
        <v>5.8555000000000001</v>
      </c>
      <c r="E15" s="84">
        <v>9.6959999999999997</v>
      </c>
    </row>
    <row r="16" spans="1:5">
      <c r="A16" s="83">
        <v>43209</v>
      </c>
      <c r="B16" s="84">
        <v>6</v>
      </c>
      <c r="C16" s="84">
        <v>6.4652000000000003</v>
      </c>
      <c r="D16" s="84">
        <v>5.9047999999999998</v>
      </c>
      <c r="E16" s="84">
        <v>9.7010000000000005</v>
      </c>
    </row>
    <row r="17" spans="1:5">
      <c r="A17" s="83">
        <v>43216</v>
      </c>
      <c r="B17" s="84">
        <v>6</v>
      </c>
      <c r="C17" s="84">
        <v>6.4715999999999996</v>
      </c>
      <c r="D17" s="84">
        <v>5.9268000000000001</v>
      </c>
      <c r="E17" s="84">
        <v>9.7304999999999993</v>
      </c>
    </row>
    <row r="18" spans="1:5">
      <c r="A18" s="83">
        <v>43217</v>
      </c>
      <c r="B18" s="84">
        <v>6</v>
      </c>
      <c r="C18" s="84">
        <v>6.4782000000000002</v>
      </c>
      <c r="D18" s="84">
        <v>5.9824999999999999</v>
      </c>
      <c r="E18" s="84">
        <v>9.6991999999999994</v>
      </c>
    </row>
    <row r="19" spans="1:5">
      <c r="A19" s="83">
        <v>43223</v>
      </c>
      <c r="B19" s="84">
        <v>6</v>
      </c>
      <c r="C19" s="84">
        <v>6.4939</v>
      </c>
      <c r="D19" s="84">
        <v>5.9291999999999998</v>
      </c>
      <c r="E19" s="84">
        <v>9.8404000000000007</v>
      </c>
    </row>
    <row r="20" spans="1:5">
      <c r="A20" s="83">
        <v>43230</v>
      </c>
      <c r="B20" s="84">
        <v>6</v>
      </c>
      <c r="C20" s="84">
        <v>6.5266999999999999</v>
      </c>
      <c r="D20" s="84">
        <v>5.9702999999999999</v>
      </c>
      <c r="E20" s="84">
        <v>9.7392000000000003</v>
      </c>
    </row>
    <row r="21" spans="1:5">
      <c r="A21" s="83">
        <v>43237</v>
      </c>
      <c r="B21" s="84">
        <v>6</v>
      </c>
      <c r="C21" s="84">
        <v>6.5084999999999997</v>
      </c>
      <c r="D21" s="84">
        <v>5.9846000000000004</v>
      </c>
      <c r="E21" s="84">
        <v>9.7302999999999997</v>
      </c>
    </row>
    <row r="22" spans="1:5">
      <c r="A22" s="83">
        <v>43244</v>
      </c>
      <c r="B22" s="84">
        <v>6</v>
      </c>
      <c r="C22" s="84">
        <v>6.5137</v>
      </c>
      <c r="D22" s="84">
        <v>5.9809000000000001</v>
      </c>
      <c r="E22" s="84">
        <v>9.7334999999999994</v>
      </c>
    </row>
    <row r="23" spans="1:5">
      <c r="A23" s="83">
        <v>43251</v>
      </c>
      <c r="B23" s="84">
        <v>6</v>
      </c>
      <c r="C23" s="84">
        <v>6.5214999999999996</v>
      </c>
      <c r="D23" s="84">
        <v>5.9885999999999999</v>
      </c>
      <c r="E23" s="84">
        <v>9.7155000000000005</v>
      </c>
    </row>
    <row r="24" spans="1:5">
      <c r="A24" s="83">
        <v>43258</v>
      </c>
      <c r="B24" s="84">
        <v>6</v>
      </c>
      <c r="C24" s="84">
        <v>6.5328999999999997</v>
      </c>
      <c r="D24" s="84">
        <v>5.9279000000000002</v>
      </c>
      <c r="E24" s="84">
        <v>9.74</v>
      </c>
    </row>
    <row r="25" spans="1:5">
      <c r="A25" s="83">
        <v>43265</v>
      </c>
      <c r="B25" s="84">
        <v>6</v>
      </c>
      <c r="C25" s="84">
        <v>6.5453999999999999</v>
      </c>
      <c r="D25" s="84">
        <v>5.9474</v>
      </c>
      <c r="E25" s="84">
        <v>9.7644000000000002</v>
      </c>
    </row>
    <row r="26" spans="1:5">
      <c r="A26" s="83">
        <v>43272</v>
      </c>
      <c r="B26" s="84">
        <v>6</v>
      </c>
      <c r="C26" s="84">
        <v>6.5069999999999997</v>
      </c>
      <c r="D26" s="84">
        <v>5.8802000000000003</v>
      </c>
      <c r="E26" s="84">
        <v>9.8348999999999993</v>
      </c>
    </row>
    <row r="27" spans="1:5">
      <c r="A27" s="83">
        <v>43280</v>
      </c>
      <c r="B27" s="84">
        <v>6</v>
      </c>
      <c r="C27" s="84">
        <v>6.5461999999999998</v>
      </c>
      <c r="D27" s="84">
        <v>5.9324000000000003</v>
      </c>
      <c r="E27" s="84">
        <v>9.8259000000000007</v>
      </c>
    </row>
    <row r="28" spans="1:5">
      <c r="A28" s="83">
        <v>43285</v>
      </c>
      <c r="B28" s="84">
        <v>6</v>
      </c>
      <c r="C28" s="84">
        <v>6.5286999999999997</v>
      </c>
      <c r="D28" s="84">
        <v>5.9053000000000004</v>
      </c>
      <c r="E28" s="84">
        <v>9.8465000000000007</v>
      </c>
    </row>
    <row r="29" spans="1:5">
      <c r="A29" s="83">
        <v>43293</v>
      </c>
      <c r="B29" s="84">
        <v>6</v>
      </c>
      <c r="C29" s="84">
        <v>6.5667999999999997</v>
      </c>
      <c r="D29" s="84">
        <v>5.8963000000000001</v>
      </c>
      <c r="E29" s="84">
        <v>9.8452999999999999</v>
      </c>
    </row>
    <row r="30" spans="1:5">
      <c r="A30" s="83">
        <v>43300</v>
      </c>
      <c r="B30" s="84">
        <v>6</v>
      </c>
      <c r="C30" s="84">
        <v>6.5552000000000001</v>
      </c>
      <c r="D30" s="84">
        <v>5.9272</v>
      </c>
      <c r="E30" s="84">
        <v>9.7139000000000006</v>
      </c>
    </row>
    <row r="31" spans="1:5">
      <c r="A31" s="83">
        <v>43307</v>
      </c>
      <c r="B31" s="84">
        <v>6</v>
      </c>
      <c r="C31" s="84">
        <v>6.569</v>
      </c>
      <c r="D31" s="84">
        <v>5.9066999999999998</v>
      </c>
      <c r="E31" s="84">
        <v>9.5937000000000001</v>
      </c>
    </row>
    <row r="32" spans="1:5">
      <c r="A32" s="83">
        <v>43314</v>
      </c>
      <c r="B32" s="84">
        <v>6</v>
      </c>
      <c r="C32" s="84">
        <v>6.5869</v>
      </c>
      <c r="D32" s="84">
        <v>5.9179000000000004</v>
      </c>
      <c r="E32" s="84">
        <v>9.5975999999999999</v>
      </c>
    </row>
    <row r="33" spans="1:5">
      <c r="A33" s="83">
        <v>43312</v>
      </c>
      <c r="B33" s="84">
        <v>6</v>
      </c>
      <c r="C33" s="84">
        <v>6.5838999999999999</v>
      </c>
      <c r="D33" s="84">
        <v>5.8764000000000003</v>
      </c>
      <c r="E33" s="84">
        <v>9.5802999999999994</v>
      </c>
    </row>
    <row r="34" spans="1:5">
      <c r="A34" s="83">
        <v>43321</v>
      </c>
      <c r="B34" s="84">
        <v>6</v>
      </c>
      <c r="C34" s="84">
        <v>6.5896999999999997</v>
      </c>
      <c r="D34" s="84">
        <v>5.8700999999999999</v>
      </c>
      <c r="E34" s="84">
        <v>9.5602</v>
      </c>
    </row>
    <row r="35" spans="1:5">
      <c r="A35" s="83">
        <v>43328</v>
      </c>
      <c r="B35" s="84">
        <v>6</v>
      </c>
      <c r="C35" s="84">
        <v>6.5686999999999998</v>
      </c>
      <c r="D35" s="84">
        <v>5.9138999999999999</v>
      </c>
      <c r="E35" s="84">
        <v>9.5120000000000005</v>
      </c>
    </row>
    <row r="36" spans="1:5">
      <c r="A36" s="83">
        <v>43335</v>
      </c>
      <c r="B36" s="84">
        <v>6</v>
      </c>
      <c r="C36" s="84">
        <v>6.6017999999999999</v>
      </c>
      <c r="D36" s="84">
        <v>5.8856000000000002</v>
      </c>
      <c r="E36" s="84">
        <v>9.4917999999999996</v>
      </c>
    </row>
    <row r="37" spans="1:5">
      <c r="A37" s="83">
        <v>43342</v>
      </c>
      <c r="B37" s="84">
        <v>6</v>
      </c>
      <c r="C37" s="84">
        <v>6.6052</v>
      </c>
      <c r="D37" s="84">
        <v>5.8341000000000003</v>
      </c>
      <c r="E37" s="84">
        <v>9.5874000000000006</v>
      </c>
    </row>
    <row r="38" spans="1:5">
      <c r="A38" s="83">
        <v>43349</v>
      </c>
      <c r="B38" s="84">
        <v>6</v>
      </c>
      <c r="C38" s="84">
        <v>6.6338999999999997</v>
      </c>
      <c r="D38" s="84">
        <v>5.8068999999999997</v>
      </c>
      <c r="E38" s="84">
        <v>9.6931999999999992</v>
      </c>
    </row>
    <row r="39" spans="1:5">
      <c r="A39" s="83">
        <v>43356</v>
      </c>
      <c r="B39" s="84">
        <v>6</v>
      </c>
      <c r="C39" s="84">
        <v>6.7365000000000004</v>
      </c>
      <c r="D39" s="84">
        <v>5.7808999999999999</v>
      </c>
      <c r="E39" s="84">
        <v>9.7882999999999996</v>
      </c>
    </row>
    <row r="40" spans="1:5">
      <c r="A40" s="83">
        <v>43370</v>
      </c>
      <c r="B40" s="84">
        <v>6</v>
      </c>
      <c r="C40" s="84">
        <v>6.7201000000000004</v>
      </c>
      <c r="D40" s="84">
        <v>5.7862</v>
      </c>
      <c r="E40" s="84">
        <v>9.7851999999999997</v>
      </c>
    </row>
    <row r="41" spans="1:5">
      <c r="A41" s="83">
        <v>43371</v>
      </c>
      <c r="B41" s="84">
        <v>6</v>
      </c>
      <c r="C41" s="84">
        <v>6.6970000000000001</v>
      </c>
      <c r="D41" s="84">
        <v>5.8005000000000004</v>
      </c>
      <c r="E41" s="84">
        <v>9.7525999999999993</v>
      </c>
    </row>
    <row r="42" spans="1:5">
      <c r="A42" s="83">
        <v>43377</v>
      </c>
      <c r="B42" s="84">
        <v>6</v>
      </c>
      <c r="C42" s="84">
        <v>6.7030000000000003</v>
      </c>
      <c r="D42" s="84">
        <v>5.8468999999999998</v>
      </c>
      <c r="E42" s="84">
        <v>9.7251999999999992</v>
      </c>
    </row>
    <row r="43" spans="1:5">
      <c r="A43" s="83">
        <v>43391</v>
      </c>
      <c r="B43" s="84">
        <v>6</v>
      </c>
      <c r="C43" s="84">
        <v>6.6680000000000001</v>
      </c>
      <c r="D43" s="84">
        <v>5.8949999999999996</v>
      </c>
      <c r="E43" s="84">
        <v>9.6308000000000007</v>
      </c>
    </row>
    <row r="44" spans="1:5">
      <c r="A44" s="83">
        <v>43398</v>
      </c>
      <c r="B44" s="84">
        <v>6</v>
      </c>
      <c r="C44" s="84">
        <v>6.6372</v>
      </c>
      <c r="D44" s="84">
        <v>5.9756</v>
      </c>
      <c r="E44" s="84">
        <v>9.5565999999999995</v>
      </c>
    </row>
    <row r="45" spans="1:5">
      <c r="A45" s="83">
        <v>43405</v>
      </c>
      <c r="B45" s="84">
        <v>6</v>
      </c>
      <c r="C45" s="84">
        <v>6.633</v>
      </c>
      <c r="D45" s="84">
        <v>5.9776999999999996</v>
      </c>
      <c r="E45" s="84">
        <v>9.5821000000000005</v>
      </c>
    </row>
    <row r="46" spans="1:5">
      <c r="A46" s="83">
        <v>43412</v>
      </c>
      <c r="B46" s="84">
        <v>6</v>
      </c>
      <c r="C46" s="84">
        <v>6.5991999999999997</v>
      </c>
      <c r="D46" s="84">
        <v>5.9248000000000003</v>
      </c>
      <c r="E46" s="84">
        <v>9.5775000000000006</v>
      </c>
    </row>
    <row r="47" spans="1:5">
      <c r="A47" s="83">
        <v>43419</v>
      </c>
      <c r="B47" s="84">
        <v>6</v>
      </c>
      <c r="C47" s="84">
        <v>6.6326999999999998</v>
      </c>
      <c r="D47" s="84">
        <v>5.9306000000000001</v>
      </c>
      <c r="E47" s="84">
        <v>9.6088000000000005</v>
      </c>
    </row>
    <row r="48" spans="1:5">
      <c r="A48" s="83">
        <v>43426</v>
      </c>
      <c r="B48" s="84">
        <v>6</v>
      </c>
      <c r="C48" s="84">
        <v>6.6580000000000004</v>
      </c>
      <c r="D48" s="84">
        <v>5.9363999999999999</v>
      </c>
      <c r="E48" s="84">
        <v>9.6470000000000002</v>
      </c>
    </row>
    <row r="49" spans="1:5">
      <c r="A49" s="83">
        <v>43433</v>
      </c>
      <c r="B49" s="84">
        <v>6</v>
      </c>
      <c r="C49" s="84">
        <v>6.6501999999999999</v>
      </c>
      <c r="D49" s="84">
        <v>5.968</v>
      </c>
      <c r="E49" s="84">
        <v>9.6229999999999993</v>
      </c>
    </row>
    <row r="50" spans="1:5">
      <c r="A50" s="83">
        <v>43440</v>
      </c>
      <c r="B50" s="84">
        <v>6</v>
      </c>
      <c r="C50" s="84">
        <v>6.6280000000000001</v>
      </c>
      <c r="D50" s="84">
        <v>5.8996000000000004</v>
      </c>
      <c r="E50" s="84">
        <v>9.6248000000000005</v>
      </c>
    </row>
    <row r="51" spans="1:5">
      <c r="A51" s="83">
        <v>43447</v>
      </c>
      <c r="B51" s="84">
        <v>6</v>
      </c>
      <c r="C51" s="84">
        <v>6.6306000000000003</v>
      </c>
      <c r="D51" s="84">
        <v>5.8834</v>
      </c>
      <c r="E51" s="84">
        <v>9.6493000000000002</v>
      </c>
    </row>
    <row r="52" spans="1:5">
      <c r="A52" s="83">
        <v>43454</v>
      </c>
      <c r="B52" s="84">
        <v>6</v>
      </c>
      <c r="C52" s="84">
        <v>6.6092000000000004</v>
      </c>
      <c r="D52" s="84">
        <v>5.8985000000000003</v>
      </c>
      <c r="E52" s="84">
        <v>9.5785999999999998</v>
      </c>
    </row>
    <row r="53" spans="1:5">
      <c r="A53" s="83">
        <v>43461</v>
      </c>
      <c r="B53" s="84">
        <v>6</v>
      </c>
      <c r="C53" s="84">
        <v>6.6215000000000002</v>
      </c>
      <c r="D53" s="84">
        <v>5.9145000000000003</v>
      </c>
      <c r="E53" s="84">
        <v>9.6</v>
      </c>
    </row>
    <row r="54" spans="1:5">
      <c r="A54" s="83">
        <v>43462</v>
      </c>
      <c r="B54" s="84">
        <v>6</v>
      </c>
      <c r="C54" s="84">
        <v>6.6265999999999998</v>
      </c>
      <c r="D54" s="84">
        <v>5.8975999999999997</v>
      </c>
      <c r="E54" s="84">
        <v>9.6089000000000002</v>
      </c>
    </row>
    <row r="55" spans="1:5">
      <c r="A55" s="83">
        <v>43466</v>
      </c>
      <c r="B55" s="84">
        <v>6</v>
      </c>
      <c r="C55" s="84">
        <v>6.6265999999999998</v>
      </c>
      <c r="D55" s="84">
        <v>5.8975999999999997</v>
      </c>
      <c r="E55" s="84">
        <v>9.6089000000000002</v>
      </c>
    </row>
    <row r="56" spans="1:5">
      <c r="A56" s="83">
        <v>43475</v>
      </c>
      <c r="B56" s="84">
        <v>6</v>
      </c>
      <c r="C56" s="84">
        <v>6.6177000000000001</v>
      </c>
      <c r="D56" s="84">
        <v>5.907</v>
      </c>
      <c r="E56" s="84">
        <v>9.5893999999999995</v>
      </c>
    </row>
    <row r="57" spans="1:5">
      <c r="A57" s="83">
        <v>43482</v>
      </c>
      <c r="B57" s="84">
        <v>6</v>
      </c>
      <c r="C57" s="84">
        <v>6.6374000000000004</v>
      </c>
      <c r="D57" s="84">
        <v>5.8826999999999998</v>
      </c>
      <c r="E57" s="84">
        <v>9.8604000000000003</v>
      </c>
    </row>
    <row r="58" spans="1:5">
      <c r="A58" s="83">
        <v>43489</v>
      </c>
      <c r="B58" s="84">
        <v>6</v>
      </c>
      <c r="C58" s="84">
        <v>6.6683000000000003</v>
      </c>
      <c r="D58" s="84">
        <v>5.8994999999999997</v>
      </c>
      <c r="E58" s="84">
        <v>10.0578</v>
      </c>
    </row>
    <row r="59" spans="1:5">
      <c r="A59" s="83">
        <v>43496</v>
      </c>
      <c r="B59" s="84">
        <v>5.75</v>
      </c>
      <c r="C59" s="84">
        <v>6.6569000000000003</v>
      </c>
      <c r="D59" s="84">
        <v>5.8947000000000003</v>
      </c>
      <c r="E59" s="84">
        <v>9.9893000000000001</v>
      </c>
    </row>
    <row r="60" spans="1:5">
      <c r="A60" s="83">
        <v>43503</v>
      </c>
      <c r="B60" s="84">
        <v>5.75</v>
      </c>
      <c r="C60" s="84">
        <v>6.5372000000000003</v>
      </c>
      <c r="D60" s="84">
        <v>5.9748000000000001</v>
      </c>
      <c r="E60" s="84">
        <v>10.0992</v>
      </c>
    </row>
    <row r="61" spans="1:5">
      <c r="A61" s="83">
        <v>43510</v>
      </c>
      <c r="B61" s="84">
        <v>5.75</v>
      </c>
      <c r="C61" s="84">
        <v>6.4823000000000004</v>
      </c>
      <c r="D61" s="84">
        <v>6.0143000000000004</v>
      </c>
      <c r="E61" s="84">
        <v>10.1653</v>
      </c>
    </row>
    <row r="62" spans="1:5">
      <c r="A62" s="83">
        <v>43517</v>
      </c>
      <c r="B62" s="84">
        <v>5.75</v>
      </c>
      <c r="C62" s="84">
        <v>6.5456000000000003</v>
      </c>
      <c r="D62" s="84">
        <v>5.6981000000000002</v>
      </c>
      <c r="E62" s="84">
        <v>9.9489000000000001</v>
      </c>
    </row>
    <row r="63" spans="1:5">
      <c r="A63" s="83">
        <v>43524</v>
      </c>
      <c r="B63" s="84">
        <v>5.75</v>
      </c>
      <c r="C63" s="84">
        <v>6.5744999999999996</v>
      </c>
      <c r="D63" s="84">
        <v>5.7965999999999998</v>
      </c>
      <c r="E63" s="84">
        <v>9.8832000000000004</v>
      </c>
    </row>
    <row r="64" spans="1:5">
      <c r="A64" s="83">
        <v>43531</v>
      </c>
      <c r="B64" s="84">
        <v>5.75</v>
      </c>
      <c r="C64" s="84">
        <v>6.5579000000000001</v>
      </c>
      <c r="D64" s="84">
        <v>5.65</v>
      </c>
      <c r="E64" s="84">
        <v>9.9031000000000002</v>
      </c>
    </row>
    <row r="65" spans="1:5">
      <c r="A65" s="83">
        <v>43538</v>
      </c>
      <c r="B65" s="84">
        <v>5.75</v>
      </c>
      <c r="C65" s="84">
        <v>6.5605000000000002</v>
      </c>
      <c r="D65" s="84">
        <v>5.6726999999999999</v>
      </c>
      <c r="E65" s="84">
        <v>9.9273000000000007</v>
      </c>
    </row>
    <row r="66" spans="1:5">
      <c r="A66" s="83">
        <v>43545</v>
      </c>
      <c r="B66" s="84">
        <v>5.75</v>
      </c>
      <c r="C66" s="84">
        <v>6.5174000000000003</v>
      </c>
      <c r="D66" s="84">
        <v>5.7290000000000001</v>
      </c>
      <c r="E66" s="84">
        <v>9.8569999999999993</v>
      </c>
    </row>
    <row r="67" spans="1:5">
      <c r="A67" s="83">
        <v>43553</v>
      </c>
      <c r="B67" s="84">
        <v>5.75</v>
      </c>
      <c r="C67" s="84">
        <v>6.5629</v>
      </c>
      <c r="D67" s="84">
        <v>5.8082000000000003</v>
      </c>
      <c r="E67" s="84">
        <v>9.8978999999999999</v>
      </c>
    </row>
    <row r="68" spans="1:5">
      <c r="A68" s="83">
        <v>43559</v>
      </c>
      <c r="B68" s="84">
        <v>5.75</v>
      </c>
      <c r="C68" s="84">
        <v>6.5742000000000003</v>
      </c>
      <c r="D68" s="84">
        <v>5.7286000000000001</v>
      </c>
      <c r="E68" s="84">
        <v>9.9413999999999998</v>
      </c>
    </row>
    <row r="69" spans="1:5">
      <c r="A69" s="83">
        <v>43566</v>
      </c>
      <c r="B69" s="84">
        <v>5.75</v>
      </c>
      <c r="C69" s="84">
        <v>6.5147000000000004</v>
      </c>
      <c r="D69" s="84">
        <v>5.6589999999999998</v>
      </c>
      <c r="E69" s="84">
        <v>10.0997</v>
      </c>
    </row>
    <row r="70" spans="1:5">
      <c r="A70" s="83">
        <v>43573</v>
      </c>
      <c r="B70" s="84">
        <v>5.75</v>
      </c>
      <c r="C70" s="84">
        <v>6.4101999999999997</v>
      </c>
      <c r="D70" s="84">
        <v>5.47</v>
      </c>
      <c r="E70" s="84">
        <v>9.9664999999999999</v>
      </c>
    </row>
    <row r="71" spans="1:5">
      <c r="A71" s="83">
        <v>43580</v>
      </c>
      <c r="B71" s="84">
        <v>5.75</v>
      </c>
      <c r="C71" s="84">
        <v>6.5004</v>
      </c>
      <c r="D71" s="84">
        <v>5.7222999999999997</v>
      </c>
      <c r="E71" s="84">
        <v>9.9085999999999999</v>
      </c>
    </row>
    <row r="72" spans="1:5">
      <c r="A72" s="83">
        <v>43587</v>
      </c>
      <c r="B72" s="84">
        <v>5.75</v>
      </c>
      <c r="C72" s="84">
        <v>6.5033000000000003</v>
      </c>
      <c r="D72" s="84">
        <v>5.7102000000000004</v>
      </c>
      <c r="E72" s="84">
        <v>9.8429000000000002</v>
      </c>
    </row>
    <row r="73" spans="1:5">
      <c r="A73" s="83">
        <v>43593</v>
      </c>
      <c r="B73" s="84">
        <v>5.75</v>
      </c>
      <c r="C73" s="84">
        <v>6.3587999999999996</v>
      </c>
      <c r="D73" s="84">
        <v>5.5373999999999999</v>
      </c>
      <c r="E73" s="84">
        <v>9.7584</v>
      </c>
    </row>
    <row r="74" spans="1:5">
      <c r="A74" s="83">
        <v>43601</v>
      </c>
      <c r="B74" s="84">
        <v>5.75</v>
      </c>
      <c r="C74" s="84">
        <v>6.3415999999999997</v>
      </c>
      <c r="D74" s="84">
        <v>5.5678999999999998</v>
      </c>
      <c r="E74" s="84">
        <v>9.7582000000000004</v>
      </c>
    </row>
    <row r="75" spans="1:5">
      <c r="A75" s="83">
        <v>43608</v>
      </c>
      <c r="B75" s="84">
        <v>5.75</v>
      </c>
      <c r="C75" s="84">
        <v>6.2393000000000001</v>
      </c>
      <c r="D75" s="84">
        <v>5.6283000000000003</v>
      </c>
      <c r="E75" s="84">
        <v>9.7584</v>
      </c>
    </row>
    <row r="76" spans="1:5">
      <c r="A76" s="83">
        <v>43615</v>
      </c>
      <c r="B76" s="84">
        <v>5.75</v>
      </c>
      <c r="C76" s="84">
        <v>6.2239000000000004</v>
      </c>
      <c r="D76" s="84">
        <v>5.6096000000000004</v>
      </c>
      <c r="E76" s="84">
        <v>9.5215999999999994</v>
      </c>
    </row>
    <row r="77" spans="1:5">
      <c r="A77" s="83">
        <v>43622</v>
      </c>
      <c r="B77" s="84">
        <v>5.75</v>
      </c>
      <c r="C77" s="84">
        <v>6.2576000000000001</v>
      </c>
      <c r="D77" s="84">
        <v>5.7591999999999999</v>
      </c>
      <c r="E77" s="84">
        <v>9.7515000000000001</v>
      </c>
    </row>
    <row r="78" spans="1:5">
      <c r="A78" s="83">
        <v>43629</v>
      </c>
      <c r="B78" s="84">
        <v>5.75</v>
      </c>
      <c r="C78" s="84">
        <v>6.2306999999999997</v>
      </c>
      <c r="D78" s="84">
        <v>5.8330000000000002</v>
      </c>
      <c r="E78" s="84">
        <v>9.4689999999999994</v>
      </c>
    </row>
    <row r="79" spans="1:5">
      <c r="A79" s="83">
        <v>43636</v>
      </c>
      <c r="B79" s="84">
        <v>5.75</v>
      </c>
      <c r="C79" s="84">
        <v>6.2252999999999998</v>
      </c>
      <c r="D79" s="84">
        <v>5.7686000000000002</v>
      </c>
      <c r="E79" s="84">
        <v>9.7243999999999993</v>
      </c>
    </row>
    <row r="80" spans="1:5">
      <c r="A80" s="83">
        <v>43643</v>
      </c>
      <c r="B80" s="84">
        <v>5.75</v>
      </c>
      <c r="C80" s="84">
        <v>6.2371999999999996</v>
      </c>
      <c r="D80" s="84">
        <v>5.7009999999999996</v>
      </c>
      <c r="E80" s="84">
        <v>9.7352000000000007</v>
      </c>
    </row>
    <row r="81" spans="1:5">
      <c r="A81" s="83">
        <v>43644</v>
      </c>
      <c r="B81" s="84">
        <v>5.75</v>
      </c>
      <c r="C81" s="84">
        <v>6.2453000000000003</v>
      </c>
      <c r="D81" s="84">
        <v>5.6985999999999999</v>
      </c>
      <c r="E81" s="84">
        <v>9.7317999999999998</v>
      </c>
    </row>
    <row r="82" spans="1:5">
      <c r="A82" s="83">
        <v>43657</v>
      </c>
      <c r="B82" s="84">
        <v>5.75</v>
      </c>
      <c r="C82" s="84">
        <v>6.2683</v>
      </c>
      <c r="D82" s="84">
        <v>5.7206999999999999</v>
      </c>
      <c r="E82" s="84">
        <v>9.7702000000000009</v>
      </c>
    </row>
    <row r="83" spans="1:5">
      <c r="A83" s="83">
        <v>43664</v>
      </c>
      <c r="B83" s="84">
        <v>5.75</v>
      </c>
      <c r="C83" s="84">
        <v>6.2892000000000001</v>
      </c>
      <c r="D83" s="84">
        <v>5.6936</v>
      </c>
      <c r="E83" s="84">
        <v>9.5997000000000003</v>
      </c>
    </row>
    <row r="84" spans="1:5">
      <c r="A84" s="83">
        <v>43671</v>
      </c>
      <c r="B84" s="84">
        <v>5.75</v>
      </c>
      <c r="C84" s="84">
        <v>6.2823000000000002</v>
      </c>
      <c r="D84" s="84">
        <v>5.7161999999999997</v>
      </c>
      <c r="E84" s="84">
        <v>9.5030000000000001</v>
      </c>
    </row>
    <row r="85" spans="1:5">
      <c r="A85" s="83">
        <v>43677</v>
      </c>
      <c r="B85" s="84">
        <v>5.75</v>
      </c>
      <c r="C85" s="84">
        <v>6.2606000000000002</v>
      </c>
      <c r="D85" s="84">
        <v>5.7146999999999997</v>
      </c>
      <c r="E85" s="84">
        <v>9.6309000000000005</v>
      </c>
    </row>
    <row r="86" spans="1:5">
      <c r="A86" s="83">
        <v>43678</v>
      </c>
      <c r="B86" s="84">
        <v>5.75</v>
      </c>
      <c r="C86" s="84">
        <v>6.2888999999999999</v>
      </c>
      <c r="D86" s="84">
        <v>5.6806000000000001</v>
      </c>
      <c r="E86" s="84">
        <v>9.5111000000000008</v>
      </c>
    </row>
    <row r="87" spans="1:5">
      <c r="A87" s="83">
        <v>43685</v>
      </c>
      <c r="B87" s="84">
        <v>5.75</v>
      </c>
      <c r="C87" s="84">
        <v>6.2713000000000001</v>
      </c>
      <c r="D87" s="84">
        <v>5.6745000000000001</v>
      </c>
      <c r="E87" s="84">
        <v>9.5769000000000002</v>
      </c>
    </row>
    <row r="88" spans="1:5">
      <c r="A88" s="83">
        <v>43692</v>
      </c>
      <c r="B88" s="84">
        <v>5.75</v>
      </c>
      <c r="C88" s="84">
        <v>6.2881</v>
      </c>
      <c r="D88" s="84">
        <v>5.6981999999999999</v>
      </c>
      <c r="E88" s="84">
        <v>9.3946000000000005</v>
      </c>
    </row>
    <row r="89" spans="1:5">
      <c r="A89" s="83">
        <v>43699</v>
      </c>
      <c r="B89" s="84">
        <v>5.75</v>
      </c>
      <c r="C89" s="84">
        <v>6.2752999999999997</v>
      </c>
      <c r="D89" s="84">
        <v>5.6970000000000001</v>
      </c>
      <c r="E89" s="84">
        <v>9.5218000000000007</v>
      </c>
    </row>
    <row r="90" spans="1:5">
      <c r="A90" s="83">
        <v>43706</v>
      </c>
      <c r="B90" s="84">
        <v>5.75</v>
      </c>
      <c r="C90" s="84">
        <v>6.2568000000000001</v>
      </c>
      <c r="D90" s="84">
        <v>5.7066999999999997</v>
      </c>
      <c r="E90" s="84">
        <v>9.3323</v>
      </c>
    </row>
    <row r="91" spans="1:5">
      <c r="A91" s="83">
        <v>43713</v>
      </c>
      <c r="B91" s="84">
        <v>5.75</v>
      </c>
      <c r="C91" s="84">
        <v>6.2633000000000001</v>
      </c>
      <c r="D91" s="84">
        <v>5.6791999999999998</v>
      </c>
      <c r="E91" s="84">
        <v>9.4756999999999998</v>
      </c>
    </row>
    <row r="92" spans="1:5">
      <c r="A92" s="83">
        <v>43720</v>
      </c>
      <c r="B92" s="84">
        <v>5.5</v>
      </c>
      <c r="C92" s="84">
        <v>6.2321999999999997</v>
      </c>
      <c r="D92" s="84">
        <v>5.6432000000000002</v>
      </c>
      <c r="E92" s="84">
        <v>9.4054000000000002</v>
      </c>
    </row>
    <row r="93" spans="1:5">
      <c r="A93" s="83">
        <v>43727</v>
      </c>
      <c r="B93" s="84">
        <v>5.5</v>
      </c>
      <c r="C93" s="84">
        <v>6.2153</v>
      </c>
      <c r="D93" s="84">
        <v>5.6378000000000004</v>
      </c>
      <c r="E93" s="84">
        <v>9.2285000000000004</v>
      </c>
    </row>
    <row r="94" spans="1:5">
      <c r="A94" s="83">
        <v>43734</v>
      </c>
      <c r="B94" s="84">
        <v>5.5</v>
      </c>
      <c r="C94" s="84">
        <v>6.1787000000000001</v>
      </c>
      <c r="D94" s="84">
        <v>5.6292</v>
      </c>
      <c r="E94" s="84">
        <v>9.2060999999999993</v>
      </c>
    </row>
    <row r="95" spans="1:5">
      <c r="A95" s="83">
        <v>43741</v>
      </c>
      <c r="B95" s="84">
        <v>5.5</v>
      </c>
      <c r="C95" s="84">
        <v>6.1269999999999998</v>
      </c>
      <c r="D95" s="84">
        <v>5.6166</v>
      </c>
      <c r="E95" s="84">
        <v>9.1917000000000009</v>
      </c>
    </row>
    <row r="96" spans="1:5">
      <c r="A96" s="83">
        <v>43748</v>
      </c>
      <c r="B96" s="84">
        <v>5.5</v>
      </c>
      <c r="C96" s="84">
        <v>5.9832999999999998</v>
      </c>
      <c r="D96" s="84">
        <v>5.4875999999999996</v>
      </c>
      <c r="E96" s="84">
        <v>9.0739999999999998</v>
      </c>
    </row>
    <row r="97" spans="1:5">
      <c r="A97" s="83">
        <v>43755</v>
      </c>
      <c r="B97" s="84">
        <v>5.5</v>
      </c>
      <c r="C97" s="84">
        <v>6.0881999999999996</v>
      </c>
      <c r="D97" s="84">
        <v>5.6055999999999999</v>
      </c>
      <c r="E97" s="84">
        <v>8.9793000000000003</v>
      </c>
    </row>
    <row r="98" spans="1:5">
      <c r="A98" s="83">
        <v>43762</v>
      </c>
      <c r="B98" s="84">
        <v>5.5</v>
      </c>
      <c r="C98" s="84">
        <v>6.0496999999999996</v>
      </c>
      <c r="D98" s="84">
        <v>5.6051000000000002</v>
      </c>
      <c r="E98" s="84">
        <v>8.9590999999999994</v>
      </c>
    </row>
    <row r="99" spans="1:5">
      <c r="A99" s="83">
        <v>43769</v>
      </c>
      <c r="B99" s="84">
        <v>5.5</v>
      </c>
      <c r="C99" s="84">
        <v>6.0438999999999998</v>
      </c>
      <c r="D99" s="84">
        <v>5.6360000000000001</v>
      </c>
      <c r="E99" s="84">
        <v>8.7872000000000003</v>
      </c>
    </row>
    <row r="100" spans="1:5">
      <c r="A100" s="83">
        <v>43776</v>
      </c>
      <c r="B100" s="84">
        <v>5.5</v>
      </c>
      <c r="C100" s="84">
        <v>5.9924999999999997</v>
      </c>
      <c r="D100" s="84">
        <v>5.4531000000000001</v>
      </c>
      <c r="E100" s="84">
        <v>8.9864999999999995</v>
      </c>
    </row>
    <row r="101" spans="1:5">
      <c r="A101" s="83">
        <v>43783</v>
      </c>
      <c r="B101" s="84">
        <v>5.5</v>
      </c>
      <c r="C101" s="84">
        <v>5.9276</v>
      </c>
      <c r="D101" s="84">
        <v>5.4753999999999996</v>
      </c>
      <c r="E101" s="84">
        <v>8.7227999999999994</v>
      </c>
    </row>
    <row r="102" spans="1:5">
      <c r="A102" s="83">
        <v>43790</v>
      </c>
      <c r="B102" s="84">
        <v>5.5</v>
      </c>
      <c r="C102" s="84">
        <v>5.9744000000000002</v>
      </c>
      <c r="D102" s="84">
        <v>5.5305</v>
      </c>
      <c r="E102" s="84">
        <v>8.7019000000000002</v>
      </c>
    </row>
    <row r="103" spans="1:5">
      <c r="A103" s="83">
        <v>43797</v>
      </c>
      <c r="B103" s="84">
        <v>5.5</v>
      </c>
      <c r="C103" s="84">
        <v>5.9903000000000004</v>
      </c>
      <c r="D103" s="84">
        <v>5.5781000000000001</v>
      </c>
      <c r="E103" s="84">
        <v>8.5267999999999997</v>
      </c>
    </row>
    <row r="104" spans="1:5">
      <c r="A104" s="83">
        <v>43804</v>
      </c>
      <c r="B104" s="84">
        <v>5.5</v>
      </c>
      <c r="C104" s="84">
        <v>5.9810999999999996</v>
      </c>
      <c r="D104" s="84">
        <v>5.5408999999999997</v>
      </c>
      <c r="E104" s="84">
        <v>8.4596</v>
      </c>
    </row>
    <row r="105" spans="1:5">
      <c r="A105" s="83">
        <v>43811</v>
      </c>
      <c r="B105" s="84">
        <v>5.5</v>
      </c>
      <c r="C105" s="84">
        <v>5.8669000000000002</v>
      </c>
      <c r="D105" s="84">
        <v>5.4077999999999999</v>
      </c>
      <c r="E105" s="84">
        <v>8.4505999999999997</v>
      </c>
    </row>
    <row r="106" spans="1:5">
      <c r="A106" s="83">
        <v>43818</v>
      </c>
      <c r="B106" s="84">
        <v>5.5</v>
      </c>
      <c r="C106" s="84">
        <v>5.9177999999999997</v>
      </c>
      <c r="D106" s="84">
        <v>5.5411999999999999</v>
      </c>
      <c r="E106" s="84">
        <v>8.4359000000000002</v>
      </c>
    </row>
    <row r="107" spans="1:5">
      <c r="A107" s="83">
        <v>43825</v>
      </c>
      <c r="B107" s="84">
        <v>5.5</v>
      </c>
      <c r="C107" s="84">
        <v>5.9793000000000003</v>
      </c>
      <c r="D107" s="84">
        <v>5.5948000000000002</v>
      </c>
      <c r="E107" s="84">
        <v>8.4611999999999998</v>
      </c>
    </row>
    <row r="108" spans="1:5">
      <c r="A108" s="83">
        <v>43829</v>
      </c>
      <c r="B108" s="84">
        <v>5.5</v>
      </c>
      <c r="C108" s="84">
        <v>5.9264000000000001</v>
      </c>
      <c r="D108" s="84">
        <v>5.5754000000000001</v>
      </c>
      <c r="E108" s="84">
        <v>8.3613999999999997</v>
      </c>
    </row>
    <row r="109" spans="1:5">
      <c r="A109" s="83">
        <v>43839</v>
      </c>
      <c r="B109" s="84">
        <v>5.5</v>
      </c>
      <c r="C109" s="84">
        <v>5.9554</v>
      </c>
      <c r="D109" s="84">
        <v>5.5846</v>
      </c>
      <c r="E109" s="84">
        <v>8.2890999999999995</v>
      </c>
    </row>
    <row r="110" spans="1:5">
      <c r="A110" s="83">
        <v>43846</v>
      </c>
      <c r="B110" s="84">
        <v>5.5</v>
      </c>
      <c r="C110" s="84">
        <v>5.9118000000000004</v>
      </c>
      <c r="D110" s="84">
        <v>5.5366</v>
      </c>
      <c r="E110" s="84">
        <v>8.2766999999999999</v>
      </c>
    </row>
    <row r="111" spans="1:5">
      <c r="A111" s="83">
        <v>43853</v>
      </c>
      <c r="B111" s="84">
        <v>5.5</v>
      </c>
      <c r="C111" s="84">
        <v>5.8463000000000003</v>
      </c>
      <c r="D111" s="84">
        <v>5.4744999999999999</v>
      </c>
      <c r="E111" s="84">
        <v>8.2317999999999998</v>
      </c>
    </row>
    <row r="112" spans="1:5">
      <c r="A112" s="83">
        <v>43860</v>
      </c>
      <c r="B112" s="84">
        <v>5.5</v>
      </c>
      <c r="C112" s="84">
        <v>5.8849999999999998</v>
      </c>
      <c r="D112" s="84">
        <v>5.5374999999999996</v>
      </c>
      <c r="E112" s="84">
        <v>8.1251999999999995</v>
      </c>
    </row>
    <row r="113" spans="1:5">
      <c r="A113" s="83">
        <v>43867</v>
      </c>
      <c r="B113" s="84">
        <v>5.5</v>
      </c>
      <c r="C113" s="84">
        <v>5.8367000000000004</v>
      </c>
      <c r="D113" s="84">
        <v>5.4970999999999997</v>
      </c>
      <c r="E113" s="84">
        <v>8.0073000000000008</v>
      </c>
    </row>
    <row r="114" spans="1:5">
      <c r="A114" s="83">
        <v>43874</v>
      </c>
      <c r="B114" s="84">
        <v>5.5</v>
      </c>
      <c r="C114" s="84">
        <v>5.7744999999999997</v>
      </c>
      <c r="D114" s="84">
        <v>5.5109000000000004</v>
      </c>
      <c r="E114" s="84">
        <v>7.7267000000000001</v>
      </c>
    </row>
    <row r="115" spans="1:5">
      <c r="A115" s="83">
        <v>43881</v>
      </c>
      <c r="B115" s="84">
        <v>5.5</v>
      </c>
      <c r="C115" s="84">
        <v>5.7842000000000002</v>
      </c>
      <c r="D115" s="84">
        <v>5.5799000000000003</v>
      </c>
      <c r="E115" s="84">
        <v>7.6191000000000004</v>
      </c>
    </row>
    <row r="116" spans="1:5">
      <c r="A116" s="83">
        <v>43888</v>
      </c>
      <c r="B116" s="84">
        <v>5.5</v>
      </c>
      <c r="C116" s="84">
        <v>5.7759</v>
      </c>
      <c r="D116" s="84">
        <v>5.5258000000000003</v>
      </c>
      <c r="E116" s="84">
        <v>7.7401999999999997</v>
      </c>
    </row>
    <row r="117" spans="1:5">
      <c r="A117" s="83">
        <v>43895</v>
      </c>
      <c r="B117" s="84">
        <v>5.5</v>
      </c>
      <c r="C117" s="84">
        <v>5.7944000000000004</v>
      </c>
      <c r="D117" s="84">
        <v>5.4981</v>
      </c>
      <c r="E117" s="84">
        <v>7.7488999999999999</v>
      </c>
    </row>
    <row r="118" spans="1:5">
      <c r="A118" s="83">
        <v>43902</v>
      </c>
      <c r="B118" s="84">
        <v>5.5</v>
      </c>
      <c r="C118" s="84">
        <v>5.8220000000000001</v>
      </c>
      <c r="D118" s="84">
        <v>5.6108000000000002</v>
      </c>
      <c r="E118" s="84">
        <v>7.9802999999999997</v>
      </c>
    </row>
    <row r="119" spans="1:5">
      <c r="A119" s="83">
        <v>43907</v>
      </c>
      <c r="B119" s="84">
        <v>5.5</v>
      </c>
      <c r="C119" s="84">
        <v>5.7446999999999999</v>
      </c>
      <c r="D119" s="84">
        <v>5.5728999999999997</v>
      </c>
      <c r="E119" s="84">
        <v>9.0792999999999999</v>
      </c>
    </row>
    <row r="120" spans="1:5">
      <c r="A120" s="83">
        <v>43909</v>
      </c>
      <c r="B120" s="84">
        <v>5.25</v>
      </c>
      <c r="C120" s="84">
        <v>5.7836999999999996</v>
      </c>
      <c r="D120" s="84">
        <v>5.5410000000000004</v>
      </c>
      <c r="E120" s="84">
        <v>8.5578000000000003</v>
      </c>
    </row>
    <row r="121" spans="1:5">
      <c r="A121" s="83">
        <v>43916</v>
      </c>
      <c r="B121" s="84">
        <v>5.25</v>
      </c>
      <c r="C121" s="84">
        <v>5.7565</v>
      </c>
      <c r="D121" s="84">
        <v>5.4372999999999996</v>
      </c>
      <c r="E121" s="84">
        <v>8.34</v>
      </c>
    </row>
    <row r="122" spans="1:5">
      <c r="A122" s="83">
        <v>43921</v>
      </c>
      <c r="B122" s="84">
        <v>5.25</v>
      </c>
      <c r="C122" s="84">
        <v>5.7742000000000004</v>
      </c>
      <c r="D122" s="84">
        <v>5.4279999999999999</v>
      </c>
      <c r="E122" s="84">
        <v>8.2558000000000007</v>
      </c>
    </row>
    <row r="123" spans="1:5">
      <c r="A123" s="83">
        <v>43923</v>
      </c>
      <c r="B123" s="84">
        <v>5.25</v>
      </c>
      <c r="C123" s="84">
        <v>5.7340999999999998</v>
      </c>
      <c r="D123" s="84">
        <v>5.4448999999999996</v>
      </c>
      <c r="E123" s="84">
        <v>8.3195999999999994</v>
      </c>
    </row>
    <row r="124" spans="1:5">
      <c r="A124" s="83">
        <v>43930</v>
      </c>
      <c r="B124" s="84">
        <v>5.25</v>
      </c>
      <c r="C124" s="84">
        <v>5.8398000000000003</v>
      </c>
      <c r="D124" s="84">
        <v>5.4179000000000004</v>
      </c>
      <c r="E124" s="84">
        <v>8.3703000000000003</v>
      </c>
    </row>
    <row r="125" spans="1:5">
      <c r="A125" s="83">
        <v>43937</v>
      </c>
      <c r="B125" s="84">
        <v>5.25</v>
      </c>
      <c r="C125" s="84">
        <v>5.8212000000000002</v>
      </c>
      <c r="D125" s="84">
        <v>5.4489000000000001</v>
      </c>
      <c r="E125" s="84">
        <v>8.2492000000000001</v>
      </c>
    </row>
    <row r="126" spans="1:5">
      <c r="A126" s="83">
        <v>43944</v>
      </c>
      <c r="B126" s="84">
        <v>5.25</v>
      </c>
      <c r="C126" s="84">
        <v>5.8022</v>
      </c>
      <c r="D126" s="84">
        <v>5.4550000000000001</v>
      </c>
      <c r="E126" s="84">
        <v>7.8769999999999998</v>
      </c>
    </row>
    <row r="127" spans="1:5">
      <c r="A127" s="83">
        <v>43951</v>
      </c>
      <c r="B127" s="84">
        <v>5</v>
      </c>
      <c r="C127" s="84">
        <v>5.8630000000000004</v>
      </c>
      <c r="D127" s="84">
        <v>5.4090999999999996</v>
      </c>
      <c r="E127" s="84">
        <v>8.0143000000000004</v>
      </c>
    </row>
    <row r="128" spans="1:5">
      <c r="A128" s="83">
        <v>43958</v>
      </c>
      <c r="B128" s="84">
        <v>5</v>
      </c>
      <c r="C128" s="84">
        <v>5.7973999999999997</v>
      </c>
      <c r="D128" s="84">
        <v>5.2816000000000001</v>
      </c>
      <c r="E128" s="84">
        <v>7.9089999999999998</v>
      </c>
    </row>
    <row r="129" spans="1:5">
      <c r="A129" s="83">
        <v>43965</v>
      </c>
      <c r="B129" s="84">
        <v>5</v>
      </c>
      <c r="C129" s="84">
        <v>5.8102999999999998</v>
      </c>
      <c r="D129" s="84">
        <v>5.2911000000000001</v>
      </c>
      <c r="E129" s="84">
        <v>7.8829000000000002</v>
      </c>
    </row>
    <row r="130" spans="1:5">
      <c r="A130" s="83">
        <v>43972</v>
      </c>
      <c r="B130" s="84">
        <v>5</v>
      </c>
      <c r="C130" s="84">
        <v>5.8215000000000003</v>
      </c>
      <c r="D130" s="84">
        <v>5.3441999999999998</v>
      </c>
      <c r="E130" s="84">
        <v>7.8197999999999999</v>
      </c>
    </row>
    <row r="131" spans="1:5">
      <c r="A131" s="83">
        <v>43978</v>
      </c>
      <c r="B131" s="84">
        <v>5</v>
      </c>
      <c r="C131" s="84">
        <v>5.8615000000000004</v>
      </c>
      <c r="D131" s="84">
        <v>5.3769999999999998</v>
      </c>
      <c r="E131" s="84">
        <v>7.8764000000000003</v>
      </c>
    </row>
    <row r="132" spans="1:5">
      <c r="A132" s="83">
        <v>43986</v>
      </c>
      <c r="B132" s="84">
        <v>5</v>
      </c>
      <c r="C132" s="84">
        <v>5.8491</v>
      </c>
      <c r="D132" s="84">
        <v>5.3882000000000003</v>
      </c>
      <c r="E132" s="84">
        <v>7.8874000000000004</v>
      </c>
    </row>
    <row r="133" spans="1:5">
      <c r="A133" s="83">
        <v>43993</v>
      </c>
      <c r="B133" s="84">
        <v>5</v>
      </c>
      <c r="C133" s="84">
        <v>5.8808999999999996</v>
      </c>
      <c r="D133" s="84">
        <v>5.3829000000000002</v>
      </c>
      <c r="E133" s="84">
        <v>7.9214000000000002</v>
      </c>
    </row>
    <row r="134" spans="1:5">
      <c r="A134" s="83">
        <v>44000</v>
      </c>
      <c r="B134" s="84">
        <v>4.5</v>
      </c>
      <c r="C134" s="84">
        <v>5.6919000000000004</v>
      </c>
      <c r="D134" s="84">
        <v>5.2670000000000003</v>
      </c>
      <c r="E134" s="84">
        <v>7.7131999999999996</v>
      </c>
    </row>
    <row r="135" spans="1:5">
      <c r="A135" s="83">
        <v>44007</v>
      </c>
      <c r="B135" s="84">
        <v>4.5</v>
      </c>
      <c r="C135" s="84">
        <v>5.6696999999999997</v>
      </c>
      <c r="D135" s="84">
        <v>5.2516999999999996</v>
      </c>
      <c r="E135" s="84">
        <v>7.6734999999999998</v>
      </c>
    </row>
    <row r="136" spans="1:5">
      <c r="A136" s="83">
        <v>44012</v>
      </c>
      <c r="B136" s="84">
        <v>4.5</v>
      </c>
      <c r="C136" s="84">
        <v>5.5404999999999998</v>
      </c>
      <c r="D136" s="84">
        <v>5.0072999999999999</v>
      </c>
      <c r="E136" s="84">
        <v>7.7636000000000003</v>
      </c>
    </row>
    <row r="137" spans="1:5">
      <c r="A137" s="83">
        <v>44014</v>
      </c>
      <c r="B137" s="84">
        <v>4.5</v>
      </c>
      <c r="C137" s="84">
        <v>5.5434000000000001</v>
      </c>
      <c r="D137" s="84">
        <v>4.9935</v>
      </c>
      <c r="E137" s="84">
        <v>7.7633999999999999</v>
      </c>
    </row>
    <row r="138" spans="1:5">
      <c r="A138" s="83">
        <v>44021</v>
      </c>
      <c r="B138" s="84">
        <v>4.5</v>
      </c>
      <c r="C138" s="84">
        <v>5.5332999999999997</v>
      </c>
      <c r="D138" s="84">
        <v>4.9142000000000001</v>
      </c>
      <c r="E138" s="84">
        <v>7.7572000000000001</v>
      </c>
    </row>
    <row r="139" spans="1:5">
      <c r="A139" s="83">
        <v>44028</v>
      </c>
      <c r="B139" s="84">
        <v>4.5</v>
      </c>
      <c r="C139" s="84">
        <v>5.5110999999999999</v>
      </c>
      <c r="D139" s="84">
        <v>4.8079000000000001</v>
      </c>
      <c r="E139" s="84">
        <v>7.8194999999999997</v>
      </c>
    </row>
    <row r="140" spans="1:5">
      <c r="A140" s="83">
        <v>44035</v>
      </c>
      <c r="B140" s="84">
        <v>4.5</v>
      </c>
      <c r="C140" s="84">
        <v>5.4935</v>
      </c>
      <c r="D140" s="84">
        <v>4.8490000000000002</v>
      </c>
      <c r="E140" s="84">
        <v>7.7824</v>
      </c>
    </row>
    <row r="141" spans="1:5">
      <c r="A141" s="83">
        <v>44042</v>
      </c>
      <c r="B141" s="84">
        <v>4.5</v>
      </c>
      <c r="C141" s="84">
        <v>5.5426000000000002</v>
      </c>
      <c r="D141" s="84">
        <v>4.9481999999999999</v>
      </c>
      <c r="E141" s="84">
        <v>7.7599</v>
      </c>
    </row>
    <row r="142" spans="1:5">
      <c r="A142" s="83">
        <v>44043</v>
      </c>
      <c r="B142" s="84">
        <v>4.5</v>
      </c>
      <c r="C142" s="84">
        <v>5.5384000000000002</v>
      </c>
      <c r="D142" s="84">
        <v>4.96</v>
      </c>
      <c r="E142" s="84">
        <v>7.7877999999999998</v>
      </c>
    </row>
    <row r="143" spans="1:5">
      <c r="A143" s="83">
        <v>44049</v>
      </c>
      <c r="B143" s="84">
        <v>4.5</v>
      </c>
      <c r="C143" s="84">
        <v>5.5909000000000004</v>
      </c>
      <c r="D143" s="84">
        <v>4.9645000000000001</v>
      </c>
      <c r="E143" s="84">
        <v>7.7789999999999999</v>
      </c>
    </row>
    <row r="144" spans="1:5">
      <c r="A144" s="83">
        <v>44056</v>
      </c>
      <c r="B144" s="84">
        <v>4.5</v>
      </c>
      <c r="C144" s="84">
        <v>5.6694000000000004</v>
      </c>
      <c r="D144" s="84">
        <v>5.0514000000000001</v>
      </c>
      <c r="E144" s="84">
        <v>7.7892000000000001</v>
      </c>
    </row>
    <row r="145" spans="1:5">
      <c r="A145" s="83">
        <v>44063</v>
      </c>
      <c r="B145" s="84">
        <v>4.5</v>
      </c>
      <c r="C145" s="84">
        <v>5.6304999999999996</v>
      </c>
      <c r="D145" s="84">
        <v>5.0753000000000004</v>
      </c>
      <c r="E145" s="84">
        <v>7.7491000000000003</v>
      </c>
    </row>
    <row r="146" spans="1:5">
      <c r="A146" s="83">
        <v>44070</v>
      </c>
      <c r="B146" s="84">
        <v>4.5</v>
      </c>
      <c r="C146" s="84">
        <v>5.6147999999999998</v>
      </c>
      <c r="D146" s="84">
        <v>5.1111000000000004</v>
      </c>
      <c r="E146" s="84">
        <v>7.7378</v>
      </c>
    </row>
    <row r="147" spans="1:5">
      <c r="A147" s="83">
        <v>44077</v>
      </c>
      <c r="B147" s="84">
        <v>4.5</v>
      </c>
      <c r="C147" s="84">
        <v>5.6764999999999999</v>
      </c>
      <c r="D147" s="84">
        <v>5.1828000000000003</v>
      </c>
      <c r="E147" s="84">
        <v>7.7257999999999996</v>
      </c>
    </row>
    <row r="148" spans="1:5">
      <c r="A148" s="83">
        <v>44084</v>
      </c>
      <c r="B148" s="84">
        <v>4.5</v>
      </c>
      <c r="C148" s="84">
        <v>5.6597</v>
      </c>
      <c r="D148" s="84">
        <v>5.1683000000000003</v>
      </c>
      <c r="E148" s="84">
        <v>7.7561</v>
      </c>
    </row>
    <row r="149" spans="1:5">
      <c r="A149" s="83">
        <v>44091</v>
      </c>
      <c r="B149" s="84">
        <v>4.25</v>
      </c>
      <c r="C149" s="84">
        <v>5.6184000000000003</v>
      </c>
      <c r="D149" s="84">
        <v>5.1828000000000003</v>
      </c>
      <c r="E149" s="84">
        <v>7.6062000000000003</v>
      </c>
    </row>
    <row r="150" spans="1:5">
      <c r="A150" s="83">
        <v>44098</v>
      </c>
      <c r="B150" s="84">
        <v>4.25</v>
      </c>
      <c r="C150" s="84">
        <v>5.5568999999999997</v>
      </c>
      <c r="D150" s="84">
        <v>5.0023</v>
      </c>
      <c r="E150" s="84">
        <v>7.6607000000000003</v>
      </c>
    </row>
    <row r="151" spans="1:5">
      <c r="A151" s="83">
        <v>44104</v>
      </c>
      <c r="B151" s="84">
        <v>4.25</v>
      </c>
      <c r="C151" s="84">
        <v>5.5647000000000002</v>
      </c>
      <c r="D151" s="84">
        <v>5.1199000000000003</v>
      </c>
      <c r="E151" s="84">
        <v>7.6761999999999997</v>
      </c>
    </row>
    <row r="152" spans="1:5">
      <c r="A152" s="83">
        <v>44105</v>
      </c>
      <c r="B152" s="84">
        <v>4.25</v>
      </c>
      <c r="C152" s="84">
        <v>5.5744999999999996</v>
      </c>
      <c r="D152" s="84">
        <v>5.0117000000000003</v>
      </c>
      <c r="E152" s="84">
        <v>7.7378</v>
      </c>
    </row>
    <row r="153" spans="1:5">
      <c r="A153" s="83">
        <v>44112</v>
      </c>
      <c r="B153" s="84">
        <v>4.25</v>
      </c>
      <c r="C153" s="84">
        <v>5.5647000000000002</v>
      </c>
      <c r="D153" s="84">
        <v>4.9480000000000004</v>
      </c>
      <c r="E153" s="84">
        <v>7.8194999999999997</v>
      </c>
    </row>
    <row r="154" spans="1:5">
      <c r="A154" s="83">
        <v>44119</v>
      </c>
      <c r="B154" s="84">
        <v>4.25</v>
      </c>
      <c r="C154" s="84">
        <v>5.6094999999999997</v>
      </c>
      <c r="D154" s="84">
        <v>5.1054000000000004</v>
      </c>
      <c r="E154" s="84">
        <v>7.9417999999999997</v>
      </c>
    </row>
    <row r="155" spans="1:5">
      <c r="A155" s="83">
        <v>44126</v>
      </c>
      <c r="B155" s="84">
        <v>4.25</v>
      </c>
      <c r="C155" s="84">
        <v>5.6551</v>
      </c>
      <c r="D155" s="84">
        <v>5.1661000000000001</v>
      </c>
      <c r="E155" s="84">
        <v>7.9321999999999999</v>
      </c>
    </row>
    <row r="156" spans="1:5">
      <c r="A156" s="83">
        <v>44134</v>
      </c>
      <c r="B156" s="84">
        <v>4.25</v>
      </c>
      <c r="C156" s="84">
        <v>5.7388000000000003</v>
      </c>
      <c r="D156" s="84">
        <v>5.109</v>
      </c>
      <c r="E156" s="84">
        <v>8.1753</v>
      </c>
    </row>
    <row r="157" spans="1:5">
      <c r="A157" s="83">
        <v>44140</v>
      </c>
      <c r="B157" s="84">
        <v>4.25</v>
      </c>
      <c r="C157" s="84">
        <v>5.7908999999999997</v>
      </c>
      <c r="D157" s="84">
        <v>5.3044000000000002</v>
      </c>
      <c r="E157" s="84">
        <v>8.0688999999999993</v>
      </c>
    </row>
    <row r="158" spans="1:5">
      <c r="A158" s="83">
        <v>44147</v>
      </c>
      <c r="B158" s="84">
        <v>4.25</v>
      </c>
      <c r="C158" s="84">
        <v>5.7988999999999997</v>
      </c>
      <c r="D158" s="84">
        <v>5.2920999999999996</v>
      </c>
      <c r="E158" s="84">
        <v>8.0983999999999998</v>
      </c>
    </row>
    <row r="159" spans="1:5">
      <c r="A159" s="83">
        <v>44154</v>
      </c>
      <c r="B159" s="84">
        <v>4.25</v>
      </c>
      <c r="C159" s="84">
        <v>5.8685</v>
      </c>
      <c r="D159" s="84">
        <v>5.1917999999999997</v>
      </c>
      <c r="E159" s="84">
        <v>8.2013999999999996</v>
      </c>
    </row>
    <row r="160" spans="1:5">
      <c r="A160" s="83">
        <v>44162</v>
      </c>
      <c r="B160" s="84">
        <v>4.25</v>
      </c>
      <c r="C160" s="84">
        <v>5.9996999999999998</v>
      </c>
      <c r="D160" s="84">
        <v>5.4450000000000003</v>
      </c>
      <c r="E160" s="84">
        <v>8.1646000000000001</v>
      </c>
    </row>
    <row r="161" spans="1:5">
      <c r="A161" s="83">
        <v>44168</v>
      </c>
      <c r="B161" s="84">
        <v>4.25</v>
      </c>
      <c r="C161" s="84">
        <v>6.0812999999999997</v>
      </c>
      <c r="D161" s="84">
        <v>5.7736000000000001</v>
      </c>
      <c r="E161" s="84">
        <v>8.2843999999999998</v>
      </c>
    </row>
    <row r="162" spans="1:5">
      <c r="A162" s="83">
        <v>44175</v>
      </c>
      <c r="B162" s="84">
        <v>4.25</v>
      </c>
      <c r="C162" s="84">
        <v>6.0956000000000001</v>
      </c>
      <c r="D162" s="84">
        <v>6.1101000000000001</v>
      </c>
      <c r="E162" s="84">
        <v>8.5548000000000002</v>
      </c>
    </row>
    <row r="163" spans="1:5">
      <c r="A163" s="83">
        <v>44182</v>
      </c>
      <c r="B163" s="84">
        <v>5.25</v>
      </c>
      <c r="C163" s="84">
        <v>6.3285999999999998</v>
      </c>
      <c r="D163" s="84">
        <v>5.8936000000000002</v>
      </c>
      <c r="E163" s="84">
        <v>8.6318000000000001</v>
      </c>
    </row>
    <row r="164" spans="1:5">
      <c r="A164" s="83">
        <v>44189</v>
      </c>
      <c r="B164" s="84">
        <v>5.25</v>
      </c>
      <c r="C164" s="84">
        <v>6.4923000000000002</v>
      </c>
      <c r="D164" s="84">
        <v>5.7523</v>
      </c>
      <c r="E164" s="84">
        <v>8.7146000000000008</v>
      </c>
    </row>
    <row r="165" spans="1:5">
      <c r="A165" s="83">
        <v>44195</v>
      </c>
      <c r="B165" s="84">
        <v>5.25</v>
      </c>
      <c r="C165" s="84">
        <v>6.4890999999999996</v>
      </c>
      <c r="D165" s="84">
        <v>6.0334000000000003</v>
      </c>
      <c r="E165" s="84">
        <v>8.8371999999999993</v>
      </c>
    </row>
    <row r="166" spans="1:5">
      <c r="A166" s="83">
        <v>44204</v>
      </c>
      <c r="B166" s="107">
        <v>5.25</v>
      </c>
      <c r="C166" s="125">
        <v>6.5411000000000001</v>
      </c>
      <c r="D166" s="125">
        <v>5.9648000000000003</v>
      </c>
      <c r="E166" s="125">
        <v>8.7918000000000003</v>
      </c>
    </row>
    <row r="167" spans="1:5">
      <c r="A167" s="83">
        <v>44211</v>
      </c>
      <c r="B167" s="107">
        <v>5.25</v>
      </c>
      <c r="C167" s="125">
        <v>6.6665999999999999</v>
      </c>
      <c r="D167" s="125">
        <v>5.9393000000000002</v>
      </c>
      <c r="E167" s="125">
        <v>9.3557000000000006</v>
      </c>
    </row>
    <row r="168" spans="1:5">
      <c r="A168" s="83">
        <v>44218</v>
      </c>
      <c r="B168" s="107">
        <v>5.25</v>
      </c>
      <c r="C168" s="125">
        <v>6.7603999999999997</v>
      </c>
      <c r="D168" s="125">
        <v>6.1108000000000002</v>
      </c>
      <c r="E168" s="125">
        <v>9.0970999999999993</v>
      </c>
    </row>
    <row r="169" spans="1:5">
      <c r="A169" s="83">
        <v>44225</v>
      </c>
      <c r="B169" s="107">
        <v>5.25</v>
      </c>
      <c r="C169" s="125">
        <v>6.7755999999999998</v>
      </c>
      <c r="D169" s="125">
        <v>6.1844000000000001</v>
      </c>
      <c r="E169" s="125">
        <v>8.9946000000000002</v>
      </c>
    </row>
    <row r="170" spans="1:5">
      <c r="A170" s="83">
        <v>44232</v>
      </c>
      <c r="B170" s="107">
        <v>5.5</v>
      </c>
      <c r="C170" s="125">
        <v>6.7704000000000004</v>
      </c>
      <c r="D170" s="125">
        <v>6.1618000000000004</v>
      </c>
      <c r="E170" s="125">
        <v>8.8072999999999997</v>
      </c>
    </row>
    <row r="171" spans="1:5">
      <c r="A171" s="83">
        <v>44239</v>
      </c>
      <c r="B171" s="107">
        <v>5.5</v>
      </c>
      <c r="C171" s="125">
        <v>6.8227000000000002</v>
      </c>
      <c r="D171" s="125">
        <v>6.1307</v>
      </c>
      <c r="E171" s="125">
        <v>8.7437000000000005</v>
      </c>
    </row>
    <row r="172" spans="1:5">
      <c r="A172" s="83">
        <v>44246</v>
      </c>
      <c r="B172" s="107">
        <v>5.5</v>
      </c>
      <c r="C172" s="125">
        <v>6.8617999999999997</v>
      </c>
      <c r="D172" s="125">
        <v>6.1738</v>
      </c>
      <c r="E172" s="125">
        <v>8.6723999999999997</v>
      </c>
    </row>
    <row r="173" spans="1:5">
      <c r="A173" s="83">
        <v>44253</v>
      </c>
      <c r="B173" s="107">
        <v>5.5</v>
      </c>
      <c r="C173" s="125">
        <v>6.8063000000000002</v>
      </c>
      <c r="D173" s="125">
        <v>6.0495999999999999</v>
      </c>
      <c r="E173" s="125">
        <v>8.8364999999999991</v>
      </c>
    </row>
    <row r="174" spans="1:5">
      <c r="A174" s="83">
        <v>44260</v>
      </c>
      <c r="B174" s="107">
        <v>5.5</v>
      </c>
      <c r="C174" s="125">
        <v>6.8342999999999998</v>
      </c>
      <c r="D174" s="125">
        <v>6.0061999999999998</v>
      </c>
      <c r="E174" s="125">
        <v>8.7941000000000003</v>
      </c>
    </row>
    <row r="175" spans="1:5">
      <c r="A175" s="83">
        <v>44267</v>
      </c>
      <c r="B175" s="107">
        <v>5.5</v>
      </c>
      <c r="C175" s="125">
        <v>6.8727</v>
      </c>
      <c r="D175" s="125">
        <v>5.952</v>
      </c>
      <c r="E175" s="125">
        <v>8.7882999999999996</v>
      </c>
    </row>
    <row r="176" spans="1:5">
      <c r="A176" s="83">
        <v>44274</v>
      </c>
      <c r="B176" s="107">
        <v>5.5</v>
      </c>
      <c r="C176" s="125">
        <v>6.8121999999999998</v>
      </c>
      <c r="D176" s="125">
        <v>5.9295</v>
      </c>
      <c r="E176" s="125">
        <v>8.8161000000000005</v>
      </c>
    </row>
    <row r="177" spans="1:5">
      <c r="A177" s="83">
        <v>44281</v>
      </c>
      <c r="B177" s="107">
        <v>5.5</v>
      </c>
      <c r="C177" s="125">
        <v>6.8411999999999997</v>
      </c>
      <c r="D177" s="125">
        <v>5.9684999999999997</v>
      </c>
      <c r="E177" s="125">
        <v>8.8321000000000005</v>
      </c>
    </row>
    <row r="178" spans="1:5">
      <c r="A178" s="83">
        <v>44288</v>
      </c>
      <c r="B178" s="107">
        <v>5.5</v>
      </c>
      <c r="C178" s="125">
        <v>6.7515000000000001</v>
      </c>
      <c r="D178" s="125">
        <v>6.0321999999999996</v>
      </c>
      <c r="E178" s="125">
        <v>8.8788999999999998</v>
      </c>
    </row>
    <row r="179" spans="1:5">
      <c r="A179" s="83">
        <v>44295</v>
      </c>
      <c r="B179" s="107">
        <v>5.5</v>
      </c>
      <c r="C179" s="125">
        <v>6.8334000000000001</v>
      </c>
      <c r="D179" s="125">
        <v>6.0678999999999998</v>
      </c>
      <c r="E179" s="125">
        <v>8.9315999999999995</v>
      </c>
    </row>
    <row r="180" spans="1:5">
      <c r="A180" s="83">
        <v>44302</v>
      </c>
      <c r="B180" s="107">
        <v>5.5</v>
      </c>
      <c r="C180" s="125">
        <v>6.7831000000000001</v>
      </c>
      <c r="D180" s="125">
        <v>6.0570000000000004</v>
      </c>
      <c r="E180" s="125">
        <v>8.7649000000000008</v>
      </c>
    </row>
    <row r="181" spans="1:5">
      <c r="A181" s="83">
        <v>44309</v>
      </c>
      <c r="B181" s="107">
        <v>5.5</v>
      </c>
      <c r="C181" s="125">
        <v>6.7675999999999998</v>
      </c>
      <c r="D181" s="125">
        <v>6.1186999999999996</v>
      </c>
      <c r="E181" s="125">
        <v>8.9154</v>
      </c>
    </row>
    <row r="182" spans="1:5">
      <c r="A182" s="83">
        <v>44316</v>
      </c>
      <c r="B182" s="107">
        <v>5.5</v>
      </c>
      <c r="C182" s="125">
        <v>6.8388</v>
      </c>
      <c r="D182" s="125">
        <v>6.2446999999999999</v>
      </c>
      <c r="E182" s="125">
        <v>9.0510000000000002</v>
      </c>
    </row>
    <row r="183" spans="1:5">
      <c r="A183" s="83">
        <v>44323</v>
      </c>
      <c r="B183" s="107">
        <v>6</v>
      </c>
      <c r="C183" s="125">
        <v>6.9820000000000002</v>
      </c>
      <c r="D183" s="125">
        <v>6.3198999999999996</v>
      </c>
      <c r="E183" s="125">
        <v>9.1008999999999993</v>
      </c>
    </row>
    <row r="184" spans="1:5">
      <c r="A184" s="83">
        <v>44330</v>
      </c>
      <c r="B184" s="107">
        <v>6</v>
      </c>
      <c r="C184" s="125">
        <v>6.9898999999999996</v>
      </c>
      <c r="D184" s="125">
        <v>6.4073000000000002</v>
      </c>
      <c r="E184" s="125">
        <v>8.9872999999999994</v>
      </c>
    </row>
    <row r="185" spans="1:5">
      <c r="A185" s="83">
        <v>44337</v>
      </c>
      <c r="B185" s="107">
        <v>6</v>
      </c>
      <c r="C185" s="125">
        <v>7.0895000000000001</v>
      </c>
      <c r="D185" s="125">
        <v>6.5235000000000003</v>
      </c>
      <c r="E185" s="125">
        <v>8.9602000000000004</v>
      </c>
    </row>
    <row r="186" spans="1:5">
      <c r="A186" s="83">
        <v>44347</v>
      </c>
      <c r="B186" s="107">
        <v>6</v>
      </c>
      <c r="C186" s="125">
        <v>7.1877000000000004</v>
      </c>
      <c r="D186" s="125">
        <v>6.7135999999999996</v>
      </c>
      <c r="E186" s="125">
        <v>8.8408999999999995</v>
      </c>
    </row>
    <row r="187" spans="1:5">
      <c r="A187" s="83">
        <v>44351</v>
      </c>
      <c r="B187" s="107">
        <v>6</v>
      </c>
      <c r="C187" s="125">
        <v>7.2606000000000002</v>
      </c>
      <c r="D187" s="125">
        <v>6.8826000000000001</v>
      </c>
      <c r="E187" s="125">
        <v>8.8179999999999996</v>
      </c>
    </row>
    <row r="188" spans="1:5">
      <c r="A188" s="83">
        <v>44358</v>
      </c>
      <c r="B188" s="107">
        <v>6.5</v>
      </c>
      <c r="C188" s="125">
        <v>7.3975</v>
      </c>
      <c r="D188" s="125">
        <v>6.82</v>
      </c>
      <c r="E188" s="125">
        <v>8.9161999999999999</v>
      </c>
    </row>
    <row r="189" spans="1:5">
      <c r="A189" s="83">
        <v>44365</v>
      </c>
      <c r="B189" s="107">
        <v>6.5</v>
      </c>
      <c r="C189" s="125">
        <v>7.4847000000000001</v>
      </c>
      <c r="D189" s="125">
        <v>6.7411000000000003</v>
      </c>
      <c r="E189" s="125">
        <v>9.1791999999999998</v>
      </c>
    </row>
    <row r="190" spans="1:5">
      <c r="A190" s="83">
        <v>44372</v>
      </c>
      <c r="B190" s="107">
        <v>6.5</v>
      </c>
      <c r="C190" s="125">
        <v>7.5045000000000002</v>
      </c>
      <c r="D190" s="125">
        <v>6.7371999999999996</v>
      </c>
      <c r="E190" s="125">
        <v>9.1548999999999996</v>
      </c>
    </row>
    <row r="191" spans="1:5">
      <c r="A191" s="83">
        <v>44379</v>
      </c>
      <c r="B191" s="107">
        <v>6.5</v>
      </c>
      <c r="C191" s="125">
        <v>7.5816999999999997</v>
      </c>
      <c r="D191" s="125">
        <v>6.8970000000000002</v>
      </c>
      <c r="E191" s="125">
        <v>9.1783999999999999</v>
      </c>
    </row>
    <row r="192" spans="1:5">
      <c r="A192" s="83">
        <v>44386</v>
      </c>
      <c r="B192" s="107">
        <v>6.5</v>
      </c>
      <c r="C192" s="125">
        <v>7.5060000000000002</v>
      </c>
      <c r="D192" s="125">
        <v>7.0481999999999996</v>
      </c>
      <c r="E192" s="125">
        <v>9.2027000000000001</v>
      </c>
    </row>
    <row r="193" spans="1:5">
      <c r="A193" s="83">
        <v>44393</v>
      </c>
      <c r="B193" s="107">
        <v>6.5</v>
      </c>
      <c r="C193" s="125">
        <v>7.6458000000000004</v>
      </c>
      <c r="D193" s="125">
        <v>7.0842000000000001</v>
      </c>
      <c r="E193" s="125">
        <v>9.3869000000000007</v>
      </c>
    </row>
    <row r="194" spans="1:5">
      <c r="A194" s="83">
        <v>44400</v>
      </c>
      <c r="B194" s="107">
        <v>6.5</v>
      </c>
      <c r="C194" s="125">
        <v>7.6040999999999999</v>
      </c>
      <c r="D194" s="125">
        <v>7.1295000000000002</v>
      </c>
      <c r="E194" s="125">
        <v>9.4076000000000004</v>
      </c>
    </row>
    <row r="195" spans="1:5">
      <c r="A195" s="83">
        <v>44407</v>
      </c>
      <c r="B195" s="107">
        <v>6.5</v>
      </c>
      <c r="C195" s="125">
        <v>7.8296000000000001</v>
      </c>
      <c r="D195" s="125">
        <v>7.2618999999999998</v>
      </c>
      <c r="E195" s="125">
        <v>9.2250999999999994</v>
      </c>
    </row>
    <row r="196" spans="1:5">
      <c r="A196" s="83">
        <v>44414</v>
      </c>
      <c r="B196" s="107">
        <v>7</v>
      </c>
      <c r="C196" s="125">
        <v>7.9137000000000004</v>
      </c>
      <c r="D196" s="125">
        <v>7.1448</v>
      </c>
      <c r="E196" s="125">
        <v>9.5295000000000005</v>
      </c>
    </row>
    <row r="197" spans="1:5">
      <c r="A197" s="83">
        <v>44421</v>
      </c>
      <c r="B197" s="107">
        <v>7</v>
      </c>
      <c r="C197" s="125">
        <v>8.1818000000000008</v>
      </c>
      <c r="D197" s="125">
        <v>7.3329000000000004</v>
      </c>
      <c r="E197" s="125">
        <v>9.5898000000000003</v>
      </c>
    </row>
    <row r="198" spans="1:5">
      <c r="A198" s="83">
        <v>44428</v>
      </c>
      <c r="B198" s="107">
        <v>7</v>
      </c>
      <c r="C198" s="125">
        <v>8.2096</v>
      </c>
      <c r="D198" s="125">
        <v>7.4019000000000004</v>
      </c>
      <c r="E198" s="125">
        <v>9.6489999999999991</v>
      </c>
    </row>
    <row r="199" spans="1:5">
      <c r="A199" s="83">
        <v>44434</v>
      </c>
      <c r="B199" s="107">
        <v>7</v>
      </c>
      <c r="C199" s="125">
        <v>8.2100000000000009</v>
      </c>
      <c r="D199" s="125">
        <v>7.4264999999999999</v>
      </c>
      <c r="E199" s="125">
        <v>9.8228000000000009</v>
      </c>
    </row>
    <row r="200" spans="1:5">
      <c r="A200" s="83">
        <v>44442</v>
      </c>
      <c r="B200" s="107">
        <v>7</v>
      </c>
      <c r="C200" s="125">
        <v>8.2935999999999996</v>
      </c>
      <c r="D200" s="125">
        <v>7.4462999999999999</v>
      </c>
      <c r="E200" s="125">
        <v>10.074999999999999</v>
      </c>
    </row>
    <row r="201" spans="1:5">
      <c r="A201" s="83">
        <v>44449</v>
      </c>
      <c r="B201" s="107">
        <v>7</v>
      </c>
      <c r="C201" s="125">
        <v>8.2874999999999996</v>
      </c>
      <c r="D201" s="125">
        <v>7.4545000000000003</v>
      </c>
      <c r="E201" s="125">
        <v>10.1448</v>
      </c>
    </row>
    <row r="202" spans="1:5">
      <c r="A202" s="83">
        <v>44456</v>
      </c>
      <c r="B202" s="107">
        <v>7.25</v>
      </c>
      <c r="C202" s="125">
        <v>8.4699000000000009</v>
      </c>
      <c r="D202" s="125">
        <v>7.3353000000000002</v>
      </c>
      <c r="E202" s="125">
        <v>9.9445999999999994</v>
      </c>
    </row>
    <row r="203" spans="1:5">
      <c r="A203" s="83">
        <v>44463</v>
      </c>
      <c r="B203" s="107">
        <v>7.25</v>
      </c>
      <c r="C203" s="125">
        <v>8.5203000000000007</v>
      </c>
      <c r="D203" s="125">
        <v>7.3799000000000001</v>
      </c>
      <c r="E203" s="125">
        <v>9.9337</v>
      </c>
    </row>
    <row r="204" spans="1:5">
      <c r="A204" s="83">
        <v>44470</v>
      </c>
      <c r="B204" s="107">
        <v>7.25</v>
      </c>
      <c r="C204" s="125">
        <v>8.5345999999999993</v>
      </c>
      <c r="D204" s="125">
        <v>7.6173999999999999</v>
      </c>
      <c r="E204" s="125">
        <v>9.9145000000000003</v>
      </c>
    </row>
    <row r="205" spans="1:5">
      <c r="A205" s="83">
        <v>44477</v>
      </c>
      <c r="B205" s="107">
        <v>7.25</v>
      </c>
      <c r="C205" s="125">
        <v>8.6150000000000002</v>
      </c>
      <c r="D205" s="125">
        <v>7.6538000000000004</v>
      </c>
      <c r="E205" s="125">
        <v>9.9659999999999993</v>
      </c>
    </row>
    <row r="206" spans="1:5">
      <c r="A206" s="83">
        <v>44484</v>
      </c>
      <c r="B206" s="107">
        <v>7.25</v>
      </c>
      <c r="C206" s="125">
        <v>8.5974000000000004</v>
      </c>
      <c r="D206" s="125">
        <v>7.5174000000000003</v>
      </c>
      <c r="E206" s="125">
        <v>9.9911999999999992</v>
      </c>
    </row>
    <row r="207" spans="1:5">
      <c r="A207" s="83">
        <v>44491</v>
      </c>
      <c r="B207" s="107">
        <v>7.25</v>
      </c>
      <c r="C207" s="125">
        <v>8.6069999999999993</v>
      </c>
      <c r="D207" s="125">
        <v>7.5759999999999996</v>
      </c>
      <c r="E207" s="125">
        <v>10.0351</v>
      </c>
    </row>
    <row r="208" spans="1:5">
      <c r="A208" s="83">
        <v>44498</v>
      </c>
      <c r="B208" s="107">
        <v>7.25</v>
      </c>
      <c r="C208" s="125">
        <v>8.6940000000000008</v>
      </c>
      <c r="D208" s="125">
        <v>7.6318000000000001</v>
      </c>
      <c r="E208" s="125">
        <v>10.1014</v>
      </c>
    </row>
    <row r="209" spans="1:5">
      <c r="A209" s="83">
        <v>44505</v>
      </c>
      <c r="B209" s="107">
        <v>7.25</v>
      </c>
      <c r="C209" s="125">
        <v>8.9039000000000001</v>
      </c>
      <c r="D209" s="125">
        <v>7.5522</v>
      </c>
      <c r="E209" s="125">
        <v>9.9323999999999995</v>
      </c>
    </row>
    <row r="210" spans="1:5">
      <c r="A210" s="83">
        <v>44512</v>
      </c>
      <c r="B210" s="107">
        <v>7.25</v>
      </c>
      <c r="C210" s="125">
        <v>8.8904999999999994</v>
      </c>
      <c r="D210" s="125">
        <v>7.4980000000000002</v>
      </c>
      <c r="E210" s="125">
        <v>10.039</v>
      </c>
    </row>
    <row r="211" spans="1:5">
      <c r="A211" s="83">
        <v>44519</v>
      </c>
      <c r="B211" s="107">
        <v>7.25</v>
      </c>
      <c r="C211" s="125">
        <v>8.8206000000000007</v>
      </c>
      <c r="D211" s="125">
        <v>7.5031999999999996</v>
      </c>
      <c r="E211" s="125">
        <v>9.9923000000000002</v>
      </c>
    </row>
    <row r="212" spans="1:5">
      <c r="A212" s="83">
        <v>44526</v>
      </c>
      <c r="B212" s="107">
        <v>7.25</v>
      </c>
      <c r="C212" s="125">
        <v>8.8337000000000003</v>
      </c>
      <c r="D212" s="125">
        <v>7.3855000000000004</v>
      </c>
      <c r="E212" s="125">
        <v>9.9475999999999996</v>
      </c>
    </row>
    <row r="213" spans="1:5">
      <c r="A213" s="83">
        <v>44533</v>
      </c>
      <c r="B213" s="107">
        <v>7.25</v>
      </c>
      <c r="C213" s="125">
        <v>8.8754000000000008</v>
      </c>
      <c r="D213" s="125">
        <v>7.6033999999999997</v>
      </c>
      <c r="E213" s="125">
        <v>9.8667999999999996</v>
      </c>
    </row>
    <row r="214" spans="1:5">
      <c r="A214" s="83">
        <v>44540</v>
      </c>
      <c r="B214" s="107">
        <v>7.25</v>
      </c>
      <c r="C214" s="125">
        <v>8.8561999999999994</v>
      </c>
      <c r="D214" s="125">
        <v>7.6589</v>
      </c>
      <c r="E214" s="125">
        <v>9.9725000000000001</v>
      </c>
    </row>
    <row r="215" spans="1:5">
      <c r="A215" s="83">
        <v>44547</v>
      </c>
      <c r="B215" s="107">
        <v>7.75</v>
      </c>
      <c r="C215" s="125">
        <v>8.9146999999999998</v>
      </c>
      <c r="D215" s="125">
        <v>7.5754000000000001</v>
      </c>
      <c r="E215" s="125">
        <v>10.120200000000001</v>
      </c>
    </row>
    <row r="216" spans="1:5">
      <c r="A216" s="83">
        <v>44554</v>
      </c>
      <c r="B216" s="107">
        <v>7.75</v>
      </c>
      <c r="C216" s="125">
        <v>8.9116</v>
      </c>
      <c r="D216" s="125">
        <v>7.6765999999999996</v>
      </c>
      <c r="E216" s="125">
        <v>10.087999999999999</v>
      </c>
    </row>
    <row r="217" spans="1:5">
      <c r="A217" s="83">
        <v>44561</v>
      </c>
      <c r="B217" s="107">
        <v>7.75</v>
      </c>
      <c r="C217" s="125">
        <v>9.0425000000000004</v>
      </c>
      <c r="D217" s="125">
        <v>7.9192</v>
      </c>
      <c r="E217" s="125">
        <v>10.021800000000001</v>
      </c>
    </row>
    <row r="218" spans="1:5">
      <c r="A218" s="83">
        <v>44568</v>
      </c>
      <c r="B218" s="107">
        <v>7.75</v>
      </c>
      <c r="C218" s="125">
        <v>9.1326000000000001</v>
      </c>
      <c r="D218" s="125">
        <v>7.8235999999999999</v>
      </c>
      <c r="E218" s="125">
        <v>9.8119999999999994</v>
      </c>
    </row>
    <row r="219" spans="1:5">
      <c r="A219" s="83">
        <v>44575</v>
      </c>
      <c r="B219" s="107">
        <v>7.75</v>
      </c>
      <c r="C219" s="125">
        <v>9.0139999999999993</v>
      </c>
      <c r="D219" s="125">
        <v>8.0527999999999995</v>
      </c>
      <c r="E219" s="125">
        <v>10.2643</v>
      </c>
    </row>
    <row r="220" spans="1:5">
      <c r="A220" s="83">
        <v>44582</v>
      </c>
      <c r="B220" s="107">
        <v>7.75</v>
      </c>
      <c r="C220" s="125">
        <v>9.0579000000000001</v>
      </c>
      <c r="D220" s="125">
        <v>8.0123999999999995</v>
      </c>
      <c r="E220" s="125">
        <v>10.032500000000001</v>
      </c>
    </row>
    <row r="221" spans="1:5">
      <c r="A221" s="83">
        <v>44589</v>
      </c>
      <c r="B221" s="107">
        <v>7.75</v>
      </c>
      <c r="C221" s="125">
        <v>9.0778999999999996</v>
      </c>
      <c r="D221" s="125">
        <v>8.0728000000000009</v>
      </c>
      <c r="E221" s="125">
        <v>10.023999999999999</v>
      </c>
    </row>
    <row r="222" spans="1:5">
      <c r="A222" s="83">
        <v>44596</v>
      </c>
      <c r="B222" s="107">
        <v>8</v>
      </c>
      <c r="C222" s="125">
        <v>9.0478000000000005</v>
      </c>
      <c r="D222" s="125">
        <v>8.4235000000000007</v>
      </c>
      <c r="E222" s="125">
        <v>10.050700000000001</v>
      </c>
    </row>
    <row r="223" spans="1:5">
      <c r="A223" s="83">
        <v>44603</v>
      </c>
      <c r="B223" s="107">
        <v>8</v>
      </c>
      <c r="C223" s="125">
        <v>9.0249000000000006</v>
      </c>
      <c r="D223" s="125">
        <v>8.2321000000000009</v>
      </c>
      <c r="E223" s="125">
        <v>10.057399999999999</v>
      </c>
    </row>
    <row r="224" spans="1:5">
      <c r="A224" s="83">
        <v>44610</v>
      </c>
      <c r="B224" s="107">
        <v>8</v>
      </c>
      <c r="C224" s="125">
        <v>8.9052000000000007</v>
      </c>
      <c r="D224" s="125">
        <v>8.2043999999999997</v>
      </c>
      <c r="E224" s="125">
        <v>10.077299999999999</v>
      </c>
    </row>
    <row r="225" spans="1:5">
      <c r="A225" s="83">
        <v>44617</v>
      </c>
      <c r="B225" s="107">
        <v>8</v>
      </c>
      <c r="C225" s="125">
        <v>8.9746000000000006</v>
      </c>
      <c r="D225" s="125">
        <v>8.234</v>
      </c>
      <c r="E225" s="125">
        <v>10.1219</v>
      </c>
    </row>
    <row r="226" spans="1:5">
      <c r="A226" s="83">
        <v>44624</v>
      </c>
      <c r="B226" s="107">
        <v>8</v>
      </c>
      <c r="C226" s="125">
        <v>9.2307000000000006</v>
      </c>
      <c r="D226" s="125">
        <v>8.1997999999999998</v>
      </c>
      <c r="E226" s="125">
        <v>10.398</v>
      </c>
    </row>
    <row r="227" spans="1:5">
      <c r="A227" s="83">
        <v>44631</v>
      </c>
      <c r="B227" s="107">
        <v>8</v>
      </c>
      <c r="C227" s="125">
        <v>9.2700999999999993</v>
      </c>
      <c r="D227" s="125">
        <v>8.2232000000000003</v>
      </c>
      <c r="E227" s="125">
        <v>10.472899999999999</v>
      </c>
    </row>
    <row r="228" spans="1:5">
      <c r="A228" s="83">
        <v>44638</v>
      </c>
      <c r="B228" s="107">
        <v>9.25</v>
      </c>
      <c r="C228" s="125">
        <v>9.9954999999999998</v>
      </c>
      <c r="D228" s="125">
        <v>9.3491999999999997</v>
      </c>
      <c r="E228" s="125">
        <v>11.022399999999999</v>
      </c>
    </row>
    <row r="229" spans="1:5">
      <c r="A229" s="83">
        <v>44645</v>
      </c>
      <c r="B229" s="107">
        <v>9.25</v>
      </c>
      <c r="C229" s="125">
        <v>10.099500000000001</v>
      </c>
      <c r="D229" s="125">
        <v>9.4337</v>
      </c>
      <c r="E229" s="125">
        <v>11.0473</v>
      </c>
    </row>
    <row r="230" spans="1:5">
      <c r="A230" s="83">
        <v>44652</v>
      </c>
      <c r="B230" s="107">
        <v>9.25</v>
      </c>
      <c r="C230" s="125">
        <v>10.0785</v>
      </c>
      <c r="D230" s="125">
        <v>9.4966000000000008</v>
      </c>
      <c r="E230" s="125">
        <v>11.198399999999999</v>
      </c>
    </row>
    <row r="231" spans="1:5">
      <c r="A231" s="83">
        <v>44659</v>
      </c>
      <c r="B231" s="107">
        <v>9.25</v>
      </c>
      <c r="C231" s="125">
        <v>10.1668</v>
      </c>
      <c r="D231" s="125">
        <v>9.6036000000000001</v>
      </c>
      <c r="E231" s="125">
        <v>11.121</v>
      </c>
    </row>
    <row r="232" spans="1:5">
      <c r="A232" s="83">
        <v>44666</v>
      </c>
      <c r="B232" s="107">
        <v>9.25</v>
      </c>
      <c r="C232" s="125">
        <v>10.163600000000001</v>
      </c>
      <c r="D232" s="125">
        <v>9.4039999999999999</v>
      </c>
      <c r="E232" s="125">
        <v>11.2667</v>
      </c>
    </row>
    <row r="233" spans="1:5">
      <c r="A233" s="83">
        <v>44673</v>
      </c>
      <c r="B233" s="107">
        <v>9.25</v>
      </c>
      <c r="C233" s="125">
        <v>10.209099999999999</v>
      </c>
      <c r="D233" s="125">
        <v>9.4357000000000006</v>
      </c>
      <c r="E233" s="125">
        <v>11.260999999999999</v>
      </c>
    </row>
    <row r="234" spans="1:5">
      <c r="A234" s="83">
        <v>44680</v>
      </c>
      <c r="B234" s="107">
        <v>9.25</v>
      </c>
      <c r="C234" s="125">
        <v>10.2043</v>
      </c>
      <c r="D234" s="125">
        <v>9.5958000000000006</v>
      </c>
      <c r="E234" s="125">
        <v>11.4316</v>
      </c>
    </row>
    <row r="235" spans="1:5">
      <c r="A235" s="83">
        <v>44687</v>
      </c>
      <c r="B235" s="107">
        <v>9.25</v>
      </c>
      <c r="C235" s="125">
        <v>10.112</v>
      </c>
      <c r="D235" s="125">
        <v>9.7702000000000009</v>
      </c>
      <c r="E235" s="125">
        <v>10.983000000000001</v>
      </c>
    </row>
    <row r="236" spans="1:5">
      <c r="A236" s="83">
        <v>44694</v>
      </c>
      <c r="B236" s="107">
        <v>9.25</v>
      </c>
      <c r="C236" s="125">
        <v>10.301500000000001</v>
      </c>
      <c r="D236" s="125">
        <v>9.6466999999999992</v>
      </c>
      <c r="E236" s="125">
        <v>11.0915</v>
      </c>
    </row>
    <row r="237" spans="1:5">
      <c r="A237" s="83">
        <v>44701</v>
      </c>
      <c r="B237" s="107">
        <v>9.25</v>
      </c>
      <c r="C237" s="125">
        <v>10.279400000000001</v>
      </c>
      <c r="D237" s="125">
        <v>9.7687000000000008</v>
      </c>
      <c r="E237" s="125">
        <v>11.079700000000001</v>
      </c>
    </row>
    <row r="238" spans="1:5">
      <c r="A238" s="83">
        <v>44708</v>
      </c>
      <c r="B238" s="107">
        <v>9.25</v>
      </c>
      <c r="C238" s="125">
        <v>10.245200000000001</v>
      </c>
      <c r="D238" s="125">
        <v>9.8512000000000004</v>
      </c>
      <c r="E238" s="125">
        <v>11.138999999999999</v>
      </c>
    </row>
    <row r="239" spans="1:5">
      <c r="A239" s="83">
        <v>44715</v>
      </c>
      <c r="B239" s="107">
        <v>9.25</v>
      </c>
      <c r="C239" s="125">
        <v>10.224399999999999</v>
      </c>
      <c r="D239" s="125">
        <v>9.8896999999999995</v>
      </c>
      <c r="E239" s="125">
        <v>11.1609</v>
      </c>
    </row>
    <row r="240" spans="1:5">
      <c r="A240" s="83">
        <v>44722</v>
      </c>
      <c r="B240" s="107">
        <v>9.25</v>
      </c>
      <c r="C240" s="125">
        <v>10.2514</v>
      </c>
      <c r="D240" s="125">
        <v>9.6821999999999999</v>
      </c>
      <c r="E240" s="125">
        <v>11.161300000000001</v>
      </c>
    </row>
    <row r="241" spans="1:5">
      <c r="A241" s="83">
        <v>44729</v>
      </c>
      <c r="B241" s="107">
        <v>9.25</v>
      </c>
      <c r="C241" s="125">
        <v>10.3323</v>
      </c>
      <c r="D241" s="125">
        <v>10.1264</v>
      </c>
      <c r="E241" s="125">
        <v>11.237500000000001</v>
      </c>
    </row>
    <row r="242" spans="1:5">
      <c r="A242" s="83">
        <v>44736</v>
      </c>
      <c r="B242" s="107">
        <v>9.25</v>
      </c>
      <c r="C242" s="125">
        <v>10.4543</v>
      </c>
      <c r="D242" s="125">
        <v>10.0657</v>
      </c>
      <c r="E242" s="125">
        <v>11.240500000000001</v>
      </c>
    </row>
    <row r="243" spans="1:5">
      <c r="A243" s="83">
        <v>44743</v>
      </c>
      <c r="B243" s="107">
        <v>9.25</v>
      </c>
      <c r="C243" s="125">
        <v>10.4056</v>
      </c>
      <c r="D243" s="125">
        <v>10.055199999999999</v>
      </c>
      <c r="E243" s="125">
        <v>11.369199999999999</v>
      </c>
    </row>
    <row r="244" spans="1:5">
      <c r="A244" s="83">
        <v>44750</v>
      </c>
      <c r="B244" s="107">
        <v>9.25</v>
      </c>
      <c r="C244" s="125">
        <v>10.434100000000001</v>
      </c>
      <c r="D244" s="125">
        <v>10.0426</v>
      </c>
      <c r="E244" s="125">
        <v>11.333600000000001</v>
      </c>
    </row>
    <row r="245" spans="1:5">
      <c r="A245" s="83">
        <v>44757</v>
      </c>
      <c r="B245" s="107">
        <v>9.25</v>
      </c>
      <c r="C245" s="125">
        <v>10.4064</v>
      </c>
      <c r="D245" s="125">
        <v>10.060600000000001</v>
      </c>
      <c r="E245" s="125">
        <v>11.3452</v>
      </c>
    </row>
    <row r="246" spans="1:5">
      <c r="A246" s="83">
        <v>44764</v>
      </c>
      <c r="B246" s="107">
        <v>9.25</v>
      </c>
      <c r="C246" s="125">
        <v>10.472899999999999</v>
      </c>
      <c r="D246" s="125">
        <v>10.162000000000001</v>
      </c>
      <c r="E246" s="125">
        <v>11.390700000000001</v>
      </c>
    </row>
    <row r="247" spans="1:5">
      <c r="A247" s="83">
        <v>44771</v>
      </c>
      <c r="B247" s="107">
        <v>9.25</v>
      </c>
      <c r="C247" s="125">
        <v>10.477</v>
      </c>
      <c r="D247" s="125">
        <v>10.122299999999999</v>
      </c>
      <c r="E247" s="125">
        <v>11.3973</v>
      </c>
    </row>
    <row r="248" spans="1:5">
      <c r="A248" s="83">
        <v>44778</v>
      </c>
      <c r="B248" s="107">
        <v>9.5</v>
      </c>
      <c r="C248" s="125">
        <v>10.518700000000001</v>
      </c>
      <c r="D248" s="125">
        <v>10.1652</v>
      </c>
      <c r="E248" s="125">
        <v>11.3992</v>
      </c>
    </row>
    <row r="249" spans="1:5">
      <c r="A249" s="83">
        <v>44785</v>
      </c>
      <c r="B249" s="107">
        <v>9.5</v>
      </c>
      <c r="C249" s="125">
        <v>10.642300000000001</v>
      </c>
      <c r="D249" s="125">
        <v>9.9806000000000008</v>
      </c>
      <c r="E249" s="125">
        <v>11.4207</v>
      </c>
    </row>
    <row r="250" spans="1:5">
      <c r="A250" s="83">
        <v>44792</v>
      </c>
      <c r="B250" s="107">
        <v>9.5</v>
      </c>
      <c r="C250" s="125">
        <v>10.445600000000001</v>
      </c>
      <c r="D250" s="125">
        <v>10.1852</v>
      </c>
      <c r="E250" s="125">
        <v>11.3538</v>
      </c>
    </row>
    <row r="251" spans="1:5">
      <c r="A251" s="83">
        <v>44799</v>
      </c>
      <c r="B251" s="107">
        <v>9.5</v>
      </c>
      <c r="C251" s="125">
        <v>10.4384</v>
      </c>
      <c r="D251" s="125">
        <v>10.244199999999999</v>
      </c>
      <c r="E251" s="125">
        <v>11.334</v>
      </c>
    </row>
    <row r="252" spans="1:5">
      <c r="A252" s="83">
        <v>44806</v>
      </c>
      <c r="B252" s="107">
        <v>9.5</v>
      </c>
      <c r="C252" s="125">
        <v>10.427300000000001</v>
      </c>
      <c r="D252" s="125">
        <v>10.235099999999999</v>
      </c>
      <c r="E252" s="125">
        <v>11.335800000000001</v>
      </c>
    </row>
    <row r="253" spans="1:5">
      <c r="A253" s="83">
        <v>44813</v>
      </c>
      <c r="B253" s="107">
        <v>9.5</v>
      </c>
      <c r="C253" s="125">
        <v>10.414300000000001</v>
      </c>
      <c r="D253" s="125">
        <v>10.1684</v>
      </c>
      <c r="E253" s="125">
        <v>11.350300000000001</v>
      </c>
    </row>
    <row r="254" spans="1:5">
      <c r="A254" s="83">
        <v>44820</v>
      </c>
      <c r="B254" s="107">
        <v>10</v>
      </c>
      <c r="C254" s="125">
        <v>10.6821</v>
      </c>
      <c r="D254" s="125">
        <v>10.051299999999999</v>
      </c>
      <c r="E254" s="125">
        <v>11.5465</v>
      </c>
    </row>
    <row r="255" spans="1:5">
      <c r="A255" s="83">
        <v>44827</v>
      </c>
      <c r="B255" s="107">
        <v>10</v>
      </c>
      <c r="C255" s="125">
        <v>10.694699999999999</v>
      </c>
      <c r="D255" s="125">
        <v>10.411799999999999</v>
      </c>
      <c r="E255" s="125">
        <v>11.6835</v>
      </c>
    </row>
    <row r="256" spans="1:5">
      <c r="A256" s="83">
        <v>44834</v>
      </c>
      <c r="B256" s="107">
        <v>10</v>
      </c>
      <c r="C256" s="125">
        <v>10.786199999999999</v>
      </c>
      <c r="D256" s="125">
        <v>10.537000000000001</v>
      </c>
      <c r="E256" s="125">
        <v>11.788600000000001</v>
      </c>
    </row>
    <row r="257" spans="1:5">
      <c r="A257" s="83">
        <v>44841</v>
      </c>
      <c r="B257" s="107">
        <v>10</v>
      </c>
      <c r="C257" s="125">
        <v>10.888199999999999</v>
      </c>
      <c r="D257" s="125">
        <v>10.598599999999999</v>
      </c>
      <c r="E257" s="125">
        <v>11.824400000000001</v>
      </c>
    </row>
    <row r="258" spans="1:5">
      <c r="A258" s="83">
        <v>44848</v>
      </c>
      <c r="B258" s="107">
        <v>10</v>
      </c>
      <c r="C258" s="125">
        <v>10.8461</v>
      </c>
      <c r="D258" s="125">
        <v>10.5083</v>
      </c>
      <c r="E258" s="125">
        <v>11.8024</v>
      </c>
    </row>
    <row r="259" spans="1:5">
      <c r="A259" s="83">
        <v>44855</v>
      </c>
      <c r="B259" s="107">
        <v>10</v>
      </c>
      <c r="C259" s="125">
        <v>10.914199999999999</v>
      </c>
      <c r="D259" s="125">
        <v>10.5566</v>
      </c>
      <c r="E259" s="125">
        <v>11.7735</v>
      </c>
    </row>
    <row r="260" spans="1:5">
      <c r="A260" s="83">
        <v>44862</v>
      </c>
      <c r="B260" s="107">
        <v>10</v>
      </c>
      <c r="C260" s="125">
        <v>11.060600000000001</v>
      </c>
      <c r="D260" s="125">
        <v>10.894</v>
      </c>
      <c r="E260" s="125">
        <v>11.8538</v>
      </c>
    </row>
    <row r="261" spans="1:5">
      <c r="A261" s="83">
        <v>44869</v>
      </c>
      <c r="B261" s="107">
        <v>10.5</v>
      </c>
      <c r="C261" s="125">
        <v>11.5115</v>
      </c>
      <c r="D261" s="125">
        <v>11.336600000000001</v>
      </c>
      <c r="E261" s="125">
        <v>12.0015</v>
      </c>
    </row>
    <row r="262" spans="1:5">
      <c r="A262" s="83">
        <v>44876</v>
      </c>
      <c r="B262" s="107">
        <v>10.5</v>
      </c>
      <c r="C262" s="125">
        <v>11.5161</v>
      </c>
      <c r="D262" s="125">
        <v>11.3592</v>
      </c>
      <c r="E262" s="125">
        <v>12.0236</v>
      </c>
    </row>
    <row r="263" spans="1:5">
      <c r="A263" s="83">
        <v>44883</v>
      </c>
      <c r="B263" s="107">
        <v>10.5</v>
      </c>
      <c r="C263" s="125">
        <v>11.484400000000001</v>
      </c>
      <c r="D263" s="125">
        <v>11.3368</v>
      </c>
      <c r="E263" s="125">
        <v>12.032999999999999</v>
      </c>
    </row>
    <row r="264" spans="1:5">
      <c r="A264" s="83">
        <v>44890</v>
      </c>
      <c r="B264" s="107">
        <v>10.5</v>
      </c>
      <c r="C264" s="125">
        <v>11.4664</v>
      </c>
      <c r="D264" s="125">
        <v>11.331</v>
      </c>
      <c r="E264" s="125">
        <v>12.024100000000001</v>
      </c>
    </row>
    <row r="265" spans="1:5">
      <c r="A265" s="83">
        <v>44897</v>
      </c>
      <c r="B265" s="107">
        <v>10.5</v>
      </c>
      <c r="C265" s="125">
        <v>11.4129</v>
      </c>
      <c r="D265" s="125">
        <v>11.1953</v>
      </c>
      <c r="E265" s="125">
        <v>12.0267</v>
      </c>
    </row>
    <row r="266" spans="1:5">
      <c r="A266" s="83">
        <v>44904</v>
      </c>
      <c r="B266" s="107">
        <v>10.5</v>
      </c>
      <c r="C266" s="125">
        <v>11.4169</v>
      </c>
      <c r="D266" s="125">
        <v>11.2064</v>
      </c>
      <c r="E266" s="125">
        <v>12.048999999999999</v>
      </c>
    </row>
    <row r="267" spans="1:5">
      <c r="A267" s="83">
        <v>44911</v>
      </c>
      <c r="B267" s="107">
        <v>10.75</v>
      </c>
      <c r="C267" s="125">
        <v>11.629899999999999</v>
      </c>
      <c r="D267" s="125">
        <v>11.0486</v>
      </c>
      <c r="E267" s="125">
        <v>12.0077</v>
      </c>
    </row>
    <row r="268" spans="1:5">
      <c r="A268" s="83">
        <v>44918</v>
      </c>
      <c r="B268" s="107">
        <v>10.75</v>
      </c>
      <c r="C268" s="125">
        <v>11.795299999999999</v>
      </c>
      <c r="D268" s="125">
        <v>10.962999999999999</v>
      </c>
      <c r="E268" s="125">
        <v>11.996499999999999</v>
      </c>
    </row>
    <row r="269" spans="1:5">
      <c r="A269" s="83">
        <v>44925</v>
      </c>
      <c r="B269" s="107">
        <v>10.75</v>
      </c>
      <c r="C269" s="125">
        <v>11.7258</v>
      </c>
      <c r="D269" s="125">
        <v>10.867800000000001</v>
      </c>
      <c r="E269" s="125">
        <v>11.9946</v>
      </c>
    </row>
  </sheetData>
  <hyperlinks>
    <hyperlink ref="A1:E1" location="Ցանկ!A1" display="Ցանկ!A1"/>
  </hyperlinks>
  <pageMargins left="0.7" right="0.7" top="0.75" bottom="0.75" header="0.3" footer="0.3"/>
  <drawing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heetViews>
  <sheetFormatPr defaultColWidth="8.88671875" defaultRowHeight="14.25"/>
  <cols>
    <col min="1" max="7" width="8.88671875" style="18"/>
    <col min="8" max="8" width="8.88671875" style="18" hidden="1" customWidth="1"/>
    <col min="9" max="16384" width="8.88671875" style="18"/>
  </cols>
  <sheetData>
    <row r="1" spans="1:8" ht="15">
      <c r="A1" s="297" t="s">
        <v>810</v>
      </c>
      <c r="B1" s="258" t="s">
        <v>358</v>
      </c>
      <c r="C1" s="258" t="s">
        <v>359</v>
      </c>
      <c r="D1" s="258" t="s">
        <v>360</v>
      </c>
      <c r="E1" s="258" t="s">
        <v>361</v>
      </c>
      <c r="F1" s="258" t="s">
        <v>362</v>
      </c>
      <c r="G1" s="258" t="s">
        <v>363</v>
      </c>
      <c r="H1" s="161" t="s">
        <v>364</v>
      </c>
    </row>
    <row r="2" spans="1:8" ht="15">
      <c r="A2" s="162" t="s">
        <v>172</v>
      </c>
      <c r="B2" s="163">
        <v>20.010790939501074</v>
      </c>
      <c r="C2" s="163">
        <v>12.699150696785194</v>
      </c>
      <c r="D2" s="163">
        <v>21.139138069528791</v>
      </c>
      <c r="E2" s="163">
        <v>19.019178045034973</v>
      </c>
      <c r="F2" s="163">
        <v>14.983123387806041</v>
      </c>
      <c r="G2" s="163">
        <v>15.155874628646375</v>
      </c>
      <c r="H2" s="164">
        <v>17.299999999999997</v>
      </c>
    </row>
    <row r="3" spans="1:8" ht="15">
      <c r="A3" s="162" t="s">
        <v>148</v>
      </c>
      <c r="B3" s="163">
        <v>19.70945345614798</v>
      </c>
      <c r="C3" s="163">
        <v>12.772044111879234</v>
      </c>
      <c r="D3" s="163">
        <v>20.989917692868548</v>
      </c>
      <c r="E3" s="163">
        <v>18.648871912507659</v>
      </c>
      <c r="F3" s="163">
        <v>13.245613425632087</v>
      </c>
      <c r="G3" s="163">
        <v>12.983295381112271</v>
      </c>
      <c r="H3" s="164">
        <v>17.445995574359138</v>
      </c>
    </row>
    <row r="4" spans="1:8" ht="15">
      <c r="A4" s="162" t="s">
        <v>145</v>
      </c>
      <c r="B4" s="163">
        <v>19.448329234939099</v>
      </c>
      <c r="C4" s="163">
        <v>11.615358357344627</v>
      </c>
      <c r="D4" s="163">
        <v>21.225946811490971</v>
      </c>
      <c r="E4" s="163">
        <v>17.929963177206087</v>
      </c>
      <c r="F4" s="163">
        <v>14.232280181130683</v>
      </c>
      <c r="G4" s="163">
        <v>14.265612291010099</v>
      </c>
      <c r="H4" s="164">
        <v>18.386364381808484</v>
      </c>
    </row>
    <row r="5" spans="1:8" ht="15">
      <c r="A5" s="162" t="s">
        <v>146</v>
      </c>
      <c r="B5" s="163">
        <v>18.103132292980547</v>
      </c>
      <c r="C5" s="163">
        <v>12.939117393753376</v>
      </c>
      <c r="D5" s="163">
        <v>19.430742726357138</v>
      </c>
      <c r="E5" s="163">
        <v>17.313154573451669</v>
      </c>
      <c r="F5" s="163">
        <v>12.298132962242089</v>
      </c>
      <c r="G5" s="163">
        <v>12.871243719805019</v>
      </c>
      <c r="H5" s="164">
        <v>19.954084437131677</v>
      </c>
    </row>
    <row r="6" spans="1:8" ht="15">
      <c r="A6" s="162" t="s">
        <v>173</v>
      </c>
      <c r="B6" s="163">
        <v>18.207205193465256</v>
      </c>
      <c r="C6" s="163">
        <v>12.453423484050484</v>
      </c>
      <c r="D6" s="163">
        <v>19.152149575633423</v>
      </c>
      <c r="E6" s="163">
        <v>17.49069250252985</v>
      </c>
      <c r="F6" s="163">
        <v>14.221528408592174</v>
      </c>
      <c r="G6" s="163">
        <v>12.641246511583949</v>
      </c>
      <c r="H6" s="164">
        <v>20.02</v>
      </c>
    </row>
    <row r="7" spans="1:8" ht="15">
      <c r="A7" s="162" t="s">
        <v>148</v>
      </c>
      <c r="B7" s="163">
        <v>17.076736916480993</v>
      </c>
      <c r="C7" s="163">
        <v>11.578139736924673</v>
      </c>
      <c r="D7" s="163">
        <v>18.023866245139661</v>
      </c>
      <c r="E7" s="163">
        <v>16.366255182848462</v>
      </c>
      <c r="F7" s="163">
        <v>10.960345365737254</v>
      </c>
      <c r="G7" s="163">
        <v>12.812550588982454</v>
      </c>
      <c r="H7" s="164">
        <v>19.478562992093988</v>
      </c>
    </row>
    <row r="8" spans="1:8" ht="15">
      <c r="A8" s="162" t="s">
        <v>145</v>
      </c>
      <c r="B8" s="163">
        <v>16.367642717970693</v>
      </c>
      <c r="C8" s="163">
        <v>11.795329870782258</v>
      </c>
      <c r="D8" s="163">
        <v>17.065438906267833</v>
      </c>
      <c r="E8" s="163">
        <v>15.788015120178258</v>
      </c>
      <c r="F8" s="163">
        <v>9.8078318637371638</v>
      </c>
      <c r="G8" s="163">
        <v>12.472256486726865</v>
      </c>
      <c r="H8" s="164">
        <v>19.141659864274921</v>
      </c>
    </row>
    <row r="9" spans="1:8" ht="15">
      <c r="A9" s="162" t="s">
        <v>146</v>
      </c>
      <c r="B9" s="163">
        <v>14.919594500554242</v>
      </c>
      <c r="C9" s="163">
        <v>11.212999673928655</v>
      </c>
      <c r="D9" s="163">
        <v>16.048939290094403</v>
      </c>
      <c r="E9" s="163">
        <v>14.151706844937282</v>
      </c>
      <c r="F9" s="163">
        <v>11.069447988923162</v>
      </c>
      <c r="G9" s="163">
        <v>10.171450196794011</v>
      </c>
      <c r="H9" s="164">
        <v>18.54782579564057</v>
      </c>
    </row>
    <row r="10" spans="1:8" ht="15">
      <c r="A10" s="162" t="s">
        <v>174</v>
      </c>
      <c r="B10" s="163">
        <v>13.92651345548151</v>
      </c>
      <c r="C10" s="163">
        <v>11.142171123005989</v>
      </c>
      <c r="D10" s="163">
        <v>15.716025593304598</v>
      </c>
      <c r="E10" s="163">
        <v>13.273415964525919</v>
      </c>
      <c r="F10" s="163">
        <v>11.400969538989559</v>
      </c>
      <c r="G10" s="163">
        <v>11.44837013148326</v>
      </c>
      <c r="H10" s="164">
        <v>18.714585947651635</v>
      </c>
    </row>
    <row r="11" spans="1:8" ht="15">
      <c r="A11" s="162" t="s">
        <v>148</v>
      </c>
      <c r="B11" s="163">
        <v>13.649409324102253</v>
      </c>
      <c r="C11" s="163">
        <v>11.322704922510853</v>
      </c>
      <c r="D11" s="163">
        <v>15.18908855805295</v>
      </c>
      <c r="E11" s="163">
        <v>13.170272780206348</v>
      </c>
      <c r="F11" s="163">
        <v>11.062201055660054</v>
      </c>
      <c r="G11" s="163">
        <v>10.993454032262679</v>
      </c>
      <c r="H11" s="164">
        <v>18.178030153777339</v>
      </c>
    </row>
    <row r="12" spans="1:8" ht="15">
      <c r="A12" s="162" t="s">
        <v>145</v>
      </c>
      <c r="B12" s="163">
        <v>13.098387666233945</v>
      </c>
      <c r="C12" s="163">
        <v>10.989362916753818</v>
      </c>
      <c r="D12" s="163">
        <v>14.400940391015304</v>
      </c>
      <c r="E12" s="163">
        <v>12.681882041007052</v>
      </c>
      <c r="F12" s="163">
        <v>11.536808470795991</v>
      </c>
      <c r="G12" s="163">
        <v>11.384288550116086</v>
      </c>
      <c r="H12" s="164">
        <v>17.879106426163808</v>
      </c>
    </row>
    <row r="13" spans="1:8" ht="15">
      <c r="A13" s="162" t="s">
        <v>146</v>
      </c>
      <c r="B13" s="163">
        <v>12.172744298537321</v>
      </c>
      <c r="C13" s="163">
        <v>10.54892998245619</v>
      </c>
      <c r="D13" s="163">
        <v>14.047728948281371</v>
      </c>
      <c r="E13" s="163">
        <v>11.736864397431738</v>
      </c>
      <c r="F13" s="163">
        <v>10.486933379193554</v>
      </c>
      <c r="G13" s="163">
        <v>11.232644292964101</v>
      </c>
      <c r="H13" s="164">
        <v>17.661148319671206</v>
      </c>
    </row>
    <row r="14" spans="1:8" ht="15">
      <c r="A14" s="162" t="s">
        <v>175</v>
      </c>
      <c r="B14" s="163">
        <v>13.417447907644348</v>
      </c>
      <c r="C14" s="163">
        <v>10.986820843974625</v>
      </c>
      <c r="D14" s="163">
        <v>14.28490935105985</v>
      </c>
      <c r="E14" s="163">
        <v>13.058241203869166</v>
      </c>
      <c r="F14" s="163">
        <v>11.321533789078094</v>
      </c>
      <c r="G14" s="163">
        <v>11.098506891675136</v>
      </c>
      <c r="H14" s="164">
        <v>17.926397448037971</v>
      </c>
    </row>
    <row r="15" spans="1:8" ht="15">
      <c r="A15" s="162" t="s">
        <v>148</v>
      </c>
      <c r="B15" s="163">
        <v>13.557791267422298</v>
      </c>
      <c r="C15" s="163">
        <v>10.854729344903163</v>
      </c>
      <c r="D15" s="163">
        <v>14.179614966207392</v>
      </c>
      <c r="E15" s="163">
        <v>13.187580885519194</v>
      </c>
      <c r="F15" s="163">
        <v>11.029167906310994</v>
      </c>
      <c r="G15" s="163">
        <v>10.872399898609975</v>
      </c>
      <c r="H15" s="164">
        <v>17.432985487126601</v>
      </c>
    </row>
    <row r="16" spans="1:8" ht="15">
      <c r="A16" s="162" t="s">
        <v>145</v>
      </c>
      <c r="B16" s="163">
        <v>13.870095674794861</v>
      </c>
      <c r="C16" s="163">
        <v>10.797183163126004</v>
      </c>
      <c r="D16" s="163">
        <v>14.077676365075071</v>
      </c>
      <c r="E16" s="163">
        <v>13.521569174222931</v>
      </c>
      <c r="F16" s="163">
        <v>10.903694313108764</v>
      </c>
      <c r="G16" s="163">
        <v>12.107394907233161</v>
      </c>
      <c r="H16" s="164">
        <v>17.487890009000701</v>
      </c>
    </row>
    <row r="17" spans="1:8" ht="15">
      <c r="A17" s="162" t="s">
        <v>146</v>
      </c>
      <c r="B17" s="163">
        <v>13.641169081161328</v>
      </c>
      <c r="C17" s="163">
        <v>10.772542647451155</v>
      </c>
      <c r="D17" s="163">
        <v>14.166216952867257</v>
      </c>
      <c r="E17" s="163">
        <v>13.283562388796085</v>
      </c>
      <c r="F17" s="163">
        <v>10.502227019705362</v>
      </c>
      <c r="G17" s="163">
        <v>10.471673777280284</v>
      </c>
      <c r="H17" s="164">
        <v>17.57861782895899</v>
      </c>
    </row>
    <row r="18" spans="1:8" ht="15">
      <c r="A18" s="162" t="s">
        <v>176</v>
      </c>
      <c r="B18" s="163">
        <v>13.959483646596437</v>
      </c>
      <c r="C18" s="163">
        <v>10.642161662658447</v>
      </c>
      <c r="D18" s="163">
        <v>14.074775222058268</v>
      </c>
      <c r="E18" s="163">
        <v>13.544360135476678</v>
      </c>
      <c r="F18" s="163">
        <v>10.697230213082571</v>
      </c>
      <c r="G18" s="163">
        <v>11.711769301453263</v>
      </c>
      <c r="H18" s="164"/>
    </row>
    <row r="19" spans="1:8" ht="15">
      <c r="A19" s="162" t="s">
        <v>148</v>
      </c>
      <c r="B19" s="163">
        <v>13.694736063598572</v>
      </c>
      <c r="C19" s="163">
        <v>10.897560978117115</v>
      </c>
      <c r="D19" s="163">
        <v>14.013552675558012</v>
      </c>
      <c r="E19" s="163">
        <v>13.282698112037529</v>
      </c>
      <c r="F19" s="163">
        <v>10.484133954867682</v>
      </c>
      <c r="G19" s="163">
        <v>10.623184580756813</v>
      </c>
      <c r="H19" s="164"/>
    </row>
    <row r="20" spans="1:8" ht="15">
      <c r="A20" s="162" t="s">
        <v>145</v>
      </c>
      <c r="B20" s="163">
        <v>13.835559623221881</v>
      </c>
      <c r="C20" s="163">
        <v>10.762728912977643</v>
      </c>
      <c r="D20" s="163">
        <v>14.199279356061483</v>
      </c>
      <c r="E20" s="163">
        <v>13.262240477805827</v>
      </c>
      <c r="F20" s="163">
        <v>10.643993845896812</v>
      </c>
      <c r="G20" s="163">
        <v>11.827745162923888</v>
      </c>
      <c r="H20" s="164"/>
    </row>
    <row r="21" spans="1:8" ht="15">
      <c r="A21" s="162" t="s">
        <v>146</v>
      </c>
      <c r="B21" s="163">
        <v>13.612636014004826</v>
      </c>
      <c r="C21" s="163">
        <v>10.404996693999061</v>
      </c>
      <c r="D21" s="163">
        <v>14.114884128513626</v>
      </c>
      <c r="E21" s="163">
        <v>12.890183969001653</v>
      </c>
      <c r="F21" s="163">
        <v>10.261034990541852</v>
      </c>
      <c r="G21" s="163">
        <v>10.513505648105001</v>
      </c>
      <c r="H21" s="164"/>
    </row>
    <row r="22" spans="1:8" ht="15">
      <c r="A22" s="162" t="s">
        <v>177</v>
      </c>
      <c r="B22" s="163">
        <v>13.99717312710442</v>
      </c>
      <c r="C22" s="163">
        <v>10.652170212677158</v>
      </c>
      <c r="D22" s="163">
        <v>14.02743654385189</v>
      </c>
      <c r="E22" s="163">
        <v>13.389858539181496</v>
      </c>
      <c r="F22" s="163">
        <v>10.687680331896377</v>
      </c>
      <c r="G22" s="163">
        <v>11.195709710587739</v>
      </c>
      <c r="H22" s="164"/>
    </row>
    <row r="23" spans="1:8" ht="15">
      <c r="A23" s="162" t="s">
        <v>148</v>
      </c>
      <c r="B23" s="163">
        <v>14.159533124356482</v>
      </c>
      <c r="C23" s="163">
        <v>10.69380471099316</v>
      </c>
      <c r="D23" s="163">
        <v>14.16168182506938</v>
      </c>
      <c r="E23" s="163">
        <v>13.507721619585775</v>
      </c>
      <c r="F23" s="163">
        <v>8.8828018939071001</v>
      </c>
      <c r="G23" s="163">
        <v>10.631112875119765</v>
      </c>
      <c r="H23" s="164"/>
    </row>
    <row r="24" spans="1:8" ht="15">
      <c r="A24" s="162" t="s">
        <v>145</v>
      </c>
      <c r="B24" s="163">
        <v>14.416561774419321</v>
      </c>
      <c r="C24" s="163">
        <v>10.731023828360119</v>
      </c>
      <c r="D24" s="163">
        <v>14.323160797750944</v>
      </c>
      <c r="E24" s="163">
        <v>13.671377183667509</v>
      </c>
      <c r="F24" s="163">
        <v>11.012675765111588</v>
      </c>
      <c r="G24" s="163">
        <v>10.818773522434961</v>
      </c>
      <c r="H24" s="164"/>
    </row>
    <row r="25" spans="1:8" ht="15">
      <c r="A25" s="162" t="s">
        <v>146</v>
      </c>
      <c r="B25" s="163">
        <v>14.162821051820222</v>
      </c>
      <c r="C25" s="163">
        <v>10.736103223199201</v>
      </c>
      <c r="D25" s="163">
        <v>14.192494881756998</v>
      </c>
      <c r="E25" s="163">
        <v>13.349221142661149</v>
      </c>
      <c r="F25" s="163">
        <v>11.172233535871971</v>
      </c>
      <c r="G25" s="163">
        <v>10.699541192707271</v>
      </c>
      <c r="H25" s="164"/>
    </row>
    <row r="26" spans="1:8" ht="15">
      <c r="A26" s="162" t="s">
        <v>178</v>
      </c>
      <c r="B26" s="163">
        <v>15.060459157773892</v>
      </c>
      <c r="C26" s="163">
        <v>11.099993313606388</v>
      </c>
      <c r="D26" s="163">
        <v>14.712117371566702</v>
      </c>
      <c r="E26" s="163">
        <v>14.401190882734172</v>
      </c>
      <c r="F26" s="163">
        <v>10.873680073966874</v>
      </c>
      <c r="G26" s="163">
        <v>11.454128773875672</v>
      </c>
      <c r="H26" s="164"/>
    </row>
    <row r="27" spans="1:8" ht="15">
      <c r="A27" s="162" t="s">
        <v>148</v>
      </c>
      <c r="B27" s="163">
        <v>15.001870043954584</v>
      </c>
      <c r="C27" s="163">
        <v>11.514850408466174</v>
      </c>
      <c r="D27" s="163">
        <v>14.395754615521994</v>
      </c>
      <c r="E27" s="163">
        <v>14.341605638655182</v>
      </c>
      <c r="F27" s="163">
        <v>10.033384699022223</v>
      </c>
      <c r="G27" s="163">
        <v>12.152711459701273</v>
      </c>
      <c r="H27" s="164"/>
    </row>
    <row r="28" spans="1:8" ht="15">
      <c r="A28" s="162" t="s">
        <v>145</v>
      </c>
      <c r="B28" s="163">
        <v>15.492244452489468</v>
      </c>
      <c r="C28" s="163">
        <v>11.682331724734185</v>
      </c>
      <c r="D28" s="163">
        <v>14.852623108680046</v>
      </c>
      <c r="E28" s="163">
        <v>14.703868675652226</v>
      </c>
      <c r="F28" s="163">
        <v>10.439450080118483</v>
      </c>
      <c r="G28" s="163">
        <v>12.881791361440751</v>
      </c>
      <c r="H28" s="164"/>
    </row>
    <row r="29" spans="1:8" ht="15">
      <c r="A29" s="162" t="s">
        <v>146</v>
      </c>
      <c r="B29" s="163">
        <v>15.892802712489722</v>
      </c>
      <c r="C29" s="163">
        <v>11.67482059139588</v>
      </c>
      <c r="D29" s="163">
        <v>15.409277910023125</v>
      </c>
      <c r="E29" s="163">
        <v>15.057472597145516</v>
      </c>
      <c r="F29" s="163">
        <v>10.718510091540105</v>
      </c>
      <c r="G29" s="163">
        <v>12.893162282849772</v>
      </c>
      <c r="H29" s="164"/>
    </row>
    <row r="30" spans="1:8" ht="16.5">
      <c r="A30" s="52"/>
      <c r="B30"/>
      <c r="C30"/>
    </row>
    <row r="31" spans="1:8" ht="16.5">
      <c r="A31" s="52"/>
      <c r="B31"/>
      <c r="C31"/>
    </row>
    <row r="32" spans="1:8" ht="16.5">
      <c r="A32" s="52"/>
      <c r="B32"/>
      <c r="C32"/>
    </row>
    <row r="33" spans="1:3" ht="16.5">
      <c r="A33" s="52"/>
      <c r="B33"/>
      <c r="C33"/>
    </row>
    <row r="34" spans="1:3" ht="16.5">
      <c r="A34" s="52"/>
      <c r="B34"/>
      <c r="C34"/>
    </row>
    <row r="35" spans="1:3" ht="16.5">
      <c r="A35" s="52"/>
      <c r="B35"/>
      <c r="C35"/>
    </row>
    <row r="36" spans="1:3" ht="16.5">
      <c r="A36" s="52"/>
      <c r="B36"/>
      <c r="C36"/>
    </row>
    <row r="37" spans="1:3" ht="16.5">
      <c r="A37" s="52"/>
      <c r="B37"/>
      <c r="C37"/>
    </row>
    <row r="38" spans="1:3" ht="16.5">
      <c r="A38" s="52"/>
      <c r="B38"/>
      <c r="C38"/>
    </row>
    <row r="39" spans="1:3" ht="16.5">
      <c r="A39" s="52"/>
      <c r="B39"/>
      <c r="C39"/>
    </row>
    <row r="40" spans="1:3" ht="16.5">
      <c r="A40" s="52"/>
      <c r="B40"/>
      <c r="C40"/>
    </row>
    <row r="41" spans="1:3" ht="16.5">
      <c r="A41" s="52"/>
      <c r="B41"/>
      <c r="C41"/>
    </row>
    <row r="42" spans="1:3" ht="16.5">
      <c r="A42" s="52"/>
      <c r="B42"/>
      <c r="C42"/>
    </row>
    <row r="43" spans="1:3" ht="16.5">
      <c r="A43" s="52"/>
      <c r="B43"/>
      <c r="C43"/>
    </row>
    <row r="44" spans="1:3" ht="16.5">
      <c r="A44" s="52"/>
      <c r="B44"/>
      <c r="C44"/>
    </row>
    <row r="45" spans="1:3" ht="16.5">
      <c r="A45" s="52"/>
      <c r="B45"/>
      <c r="C45"/>
    </row>
    <row r="46" spans="1:3" ht="16.5">
      <c r="A46" s="52"/>
      <c r="B46"/>
      <c r="C46"/>
    </row>
    <row r="47" spans="1:3" ht="16.5">
      <c r="A47" s="52"/>
      <c r="B47"/>
      <c r="C47"/>
    </row>
    <row r="48" spans="1:3" ht="16.5">
      <c r="A48" s="52"/>
      <c r="B48"/>
      <c r="C48"/>
    </row>
    <row r="49" spans="1:3" ht="16.5">
      <c r="A49" s="52"/>
      <c r="B49"/>
      <c r="C49"/>
    </row>
    <row r="50" spans="1:3" ht="16.5">
      <c r="A50" s="52"/>
      <c r="B50"/>
      <c r="C50"/>
    </row>
    <row r="51" spans="1:3" ht="16.5">
      <c r="A51" s="52"/>
      <c r="B51"/>
      <c r="C51"/>
    </row>
    <row r="52" spans="1:3" ht="16.5">
      <c r="A52" s="52"/>
      <c r="B52"/>
      <c r="C52"/>
    </row>
    <row r="53" spans="1:3" ht="16.5">
      <c r="A53" s="52"/>
      <c r="B53"/>
      <c r="C53"/>
    </row>
    <row r="54" spans="1:3" ht="16.5">
      <c r="A54" s="52"/>
      <c r="B54"/>
      <c r="C54"/>
    </row>
    <row r="55" spans="1:3" ht="16.5">
      <c r="A55" s="52"/>
      <c r="B55"/>
      <c r="C55"/>
    </row>
    <row r="56" spans="1:3" ht="16.5">
      <c r="A56" s="52"/>
      <c r="B56"/>
      <c r="C56"/>
    </row>
    <row r="57" spans="1:3" ht="16.5">
      <c r="A57" s="52"/>
      <c r="B57"/>
      <c r="C57"/>
    </row>
    <row r="58" spans="1:3" ht="16.5">
      <c r="A58" s="52"/>
      <c r="B58"/>
      <c r="C58"/>
    </row>
    <row r="59" spans="1:3" ht="16.5">
      <c r="A59" s="52"/>
      <c r="B59"/>
      <c r="C59"/>
    </row>
    <row r="60" spans="1:3" ht="16.5">
      <c r="A60" s="52"/>
      <c r="B60"/>
      <c r="C60"/>
    </row>
    <row r="61" spans="1:3" ht="16.5">
      <c r="A61" s="52"/>
      <c r="B61"/>
      <c r="C61"/>
    </row>
    <row r="62" spans="1:3" ht="16.5">
      <c r="A62" s="52"/>
      <c r="B62"/>
      <c r="C62"/>
    </row>
    <row r="63" spans="1:3" ht="16.5">
      <c r="A63" s="52"/>
      <c r="B63"/>
      <c r="C63"/>
    </row>
  </sheetData>
  <hyperlinks>
    <hyperlink ref="A1" location="Ցանկ!A1" display="Ցանկ!A1"/>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heetViews>
  <sheetFormatPr defaultColWidth="8.88671875" defaultRowHeight="16.5"/>
  <sheetData>
    <row r="1" spans="1:6">
      <c r="A1" s="297" t="s">
        <v>810</v>
      </c>
      <c r="B1" s="18" t="s">
        <v>365</v>
      </c>
      <c r="C1" s="18" t="s">
        <v>366</v>
      </c>
      <c r="D1" s="18" t="s">
        <v>367</v>
      </c>
    </row>
    <row r="2" spans="1:6">
      <c r="A2" s="85" t="s">
        <v>340</v>
      </c>
      <c r="B2" s="86">
        <v>0.17631109401217926</v>
      </c>
      <c r="C2" s="86">
        <v>0.25638063164424096</v>
      </c>
      <c r="D2" s="86">
        <v>0.12297336852889829</v>
      </c>
    </row>
    <row r="3" spans="1:6">
      <c r="A3" s="85" t="s">
        <v>341</v>
      </c>
      <c r="B3" s="86">
        <v>0.18551582763697355</v>
      </c>
      <c r="C3" s="86">
        <v>0.26873757263275233</v>
      </c>
      <c r="D3" s="86">
        <v>0.13055734200502567</v>
      </c>
      <c r="F3" s="18"/>
    </row>
    <row r="4" spans="1:6">
      <c r="A4" s="85" t="s">
        <v>342</v>
      </c>
      <c r="B4" s="86">
        <v>0.15216211512489181</v>
      </c>
      <c r="C4" s="86">
        <v>0.26894390993438844</v>
      </c>
      <c r="D4" s="86">
        <v>7.6339410729550528E-2</v>
      </c>
    </row>
    <row r="5" spans="1:6" ht="21.75" customHeight="1">
      <c r="A5" s="85" t="s">
        <v>344</v>
      </c>
      <c r="B5" s="86">
        <v>0.14763264185720332</v>
      </c>
      <c r="C5" s="86">
        <v>0.29045841784402437</v>
      </c>
      <c r="D5" s="86">
        <v>5.5155596746417679E-2</v>
      </c>
    </row>
    <row r="6" spans="1:6">
      <c r="A6" s="85" t="s">
        <v>345</v>
      </c>
      <c r="B6" s="86">
        <v>0.13626750447010891</v>
      </c>
      <c r="C6" s="86">
        <v>0.28207571911614515</v>
      </c>
      <c r="D6" s="86">
        <v>4.2170919328460954E-2</v>
      </c>
    </row>
    <row r="7" spans="1:6">
      <c r="A7" s="85" t="s">
        <v>329</v>
      </c>
      <c r="B7" s="86">
        <v>0.12992243281391794</v>
      </c>
      <c r="C7" s="86">
        <v>0.29084312372459897</v>
      </c>
      <c r="D7" s="86">
        <v>2.562982381529233E-2</v>
      </c>
    </row>
    <row r="8" spans="1:6">
      <c r="A8" s="85" t="s">
        <v>329</v>
      </c>
      <c r="B8" s="86">
        <v>0.12047712782124137</v>
      </c>
      <c r="C8" s="86">
        <v>0.26431420126429184</v>
      </c>
      <c r="D8" s="86">
        <v>2.3042411070256508E-2</v>
      </c>
    </row>
    <row r="9" spans="1:6">
      <c r="A9" s="85" t="s">
        <v>343</v>
      </c>
      <c r="B9" s="86">
        <v>0.13384529891527477</v>
      </c>
      <c r="C9" s="86">
        <v>0.27969192426912737</v>
      </c>
      <c r="D9" s="86">
        <v>3.497278146260463E-2</v>
      </c>
    </row>
    <row r="10" spans="1:6">
      <c r="A10" s="85" t="s">
        <v>346</v>
      </c>
      <c r="B10" s="86">
        <v>0.14643905018796416</v>
      </c>
      <c r="C10" s="86">
        <v>0.29378525911602127</v>
      </c>
      <c r="D10" s="86">
        <v>4.5760369409439283E-2</v>
      </c>
    </row>
    <row r="11" spans="1:6">
      <c r="A11" s="85" t="s">
        <v>347</v>
      </c>
      <c r="B11" s="86">
        <v>0.14924512508112911</v>
      </c>
      <c r="C11" s="86">
        <v>0.29882138311057149</v>
      </c>
      <c r="D11" s="86">
        <v>4.5089366619339266E-2</v>
      </c>
    </row>
    <row r="12" spans="1:6">
      <c r="A12" s="85" t="s">
        <v>348</v>
      </c>
      <c r="B12" s="86">
        <v>0.14421940195011332</v>
      </c>
      <c r="C12" s="86">
        <v>0.27573532922152966</v>
      </c>
      <c r="D12" s="86">
        <v>5.0510887931999093E-2</v>
      </c>
    </row>
    <row r="13" spans="1:6">
      <c r="A13" s="85" t="s">
        <v>349</v>
      </c>
      <c r="B13" s="86">
        <v>0.16725402730479927</v>
      </c>
      <c r="C13" s="86">
        <v>0.27728777223220669</v>
      </c>
      <c r="D13" s="86">
        <v>8.5335998413488712E-2</v>
      </c>
    </row>
    <row r="14" spans="1:6">
      <c r="A14" s="85" t="s">
        <v>350</v>
      </c>
      <c r="B14" s="273">
        <v>0.15920548571956231</v>
      </c>
      <c r="C14" s="273">
        <v>0.28487051768373695</v>
      </c>
      <c r="D14" s="273">
        <v>6.5549962834713149E-2</v>
      </c>
    </row>
    <row r="15" spans="1:6">
      <c r="A15" s="85" t="s">
        <v>341</v>
      </c>
      <c r="B15" s="273">
        <v>0.15668868279310885</v>
      </c>
      <c r="C15" s="273">
        <v>0.27932238158944322</v>
      </c>
      <c r="D15" s="273">
        <v>6.5804778961594312E-2</v>
      </c>
    </row>
    <row r="16" spans="1:6">
      <c r="A16" s="85" t="s">
        <v>342</v>
      </c>
      <c r="B16" s="273">
        <v>0.20143997391377283</v>
      </c>
      <c r="C16" s="273">
        <v>0.29621671098635916</v>
      </c>
      <c r="D16" s="273">
        <v>0.12889304020776371</v>
      </c>
    </row>
    <row r="17" spans="1:4">
      <c r="A17" s="85" t="s">
        <v>344</v>
      </c>
      <c r="B17" s="273">
        <v>0.1642895774477256</v>
      </c>
      <c r="C17" s="273">
        <v>0.24780084772962074</v>
      </c>
      <c r="D17" s="273">
        <v>9.8159360122692441E-2</v>
      </c>
    </row>
    <row r="18" spans="1:4">
      <c r="A18" s="85" t="s">
        <v>345</v>
      </c>
      <c r="B18" s="273">
        <v>0.16870212493745057</v>
      </c>
      <c r="C18" s="273">
        <v>0.24282040176265762</v>
      </c>
      <c r="D18" s="273">
        <v>0.10985951747677314</v>
      </c>
    </row>
    <row r="19" spans="1:4">
      <c r="A19" s="85" t="s">
        <v>329</v>
      </c>
      <c r="B19" s="274">
        <v>0.17750269265622023</v>
      </c>
      <c r="C19" s="274">
        <v>0.22817109471053953</v>
      </c>
      <c r="D19" s="274">
        <v>0.13617304754841286</v>
      </c>
    </row>
    <row r="20" spans="1:4">
      <c r="A20" s="85" t="s">
        <v>329</v>
      </c>
      <c r="B20" s="274">
        <v>0.19661263593476222</v>
      </c>
      <c r="C20" s="274">
        <v>0.21606012670666619</v>
      </c>
      <c r="D20" s="274">
        <v>0.18033213210172327</v>
      </c>
    </row>
    <row r="21" spans="1:4">
      <c r="A21" s="85" t="s">
        <v>343</v>
      </c>
      <c r="B21" s="274">
        <v>0.18946255672270801</v>
      </c>
      <c r="C21" s="274">
        <v>0.20487076648682212</v>
      </c>
      <c r="D21" s="274">
        <v>0.1765471558543259</v>
      </c>
    </row>
    <row r="22" spans="1:4">
      <c r="A22" s="85" t="s">
        <v>346</v>
      </c>
      <c r="B22" s="274">
        <v>0.18333466071861701</v>
      </c>
      <c r="C22" s="274">
        <v>0.18417434927360765</v>
      </c>
      <c r="D22" s="274">
        <v>0.18262484305460158</v>
      </c>
    </row>
    <row r="23" spans="1:4">
      <c r="A23" s="85" t="s">
        <v>347</v>
      </c>
      <c r="B23" s="274">
        <v>0.17704572530604501</v>
      </c>
      <c r="C23" s="274">
        <v>0.14200497027474279</v>
      </c>
      <c r="D23" s="274">
        <v>0.20736997597926687</v>
      </c>
    </row>
    <row r="24" spans="1:4">
      <c r="A24" s="85" t="s">
        <v>348</v>
      </c>
      <c r="B24" s="274">
        <v>0.16441573303977</v>
      </c>
      <c r="C24" s="274">
        <v>0.10566147062027453</v>
      </c>
      <c r="D24" s="274">
        <v>0.21525509636629425</v>
      </c>
    </row>
    <row r="25" spans="1:4">
      <c r="A25" s="85" t="s">
        <v>349</v>
      </c>
      <c r="B25" s="274">
        <v>0.14988665296729001</v>
      </c>
      <c r="C25" s="274">
        <v>8.353396555148751E-2</v>
      </c>
      <c r="D25" s="274">
        <v>0.20802151734675989</v>
      </c>
    </row>
    <row r="26" spans="1:4">
      <c r="A26" s="85" t="s">
        <v>351</v>
      </c>
      <c r="B26" s="274">
        <v>0.12712917030841681</v>
      </c>
      <c r="C26" s="274">
        <v>4.0855875687571874E-2</v>
      </c>
      <c r="D26" s="274">
        <v>0.20466115045535838</v>
      </c>
    </row>
    <row r="27" spans="1:4">
      <c r="A27" s="85" t="s">
        <v>341</v>
      </c>
      <c r="B27" s="274">
        <v>0.11024518895792951</v>
      </c>
      <c r="C27" s="274">
        <v>2.7499172081748124E-2</v>
      </c>
      <c r="D27" s="274">
        <v>0.18385345344304449</v>
      </c>
    </row>
    <row r="28" spans="1:4">
      <c r="A28" s="85" t="s">
        <v>342</v>
      </c>
      <c r="B28" s="274">
        <v>8.1580350429958773E-2</v>
      </c>
      <c r="C28" s="274">
        <v>4.5988254779840698E-3</v>
      </c>
      <c r="D28" s="274">
        <v>0.14923982778157652</v>
      </c>
    </row>
    <row r="29" spans="1:4">
      <c r="A29" s="85" t="s">
        <v>344</v>
      </c>
      <c r="B29" s="274">
        <v>0.10069265316889869</v>
      </c>
      <c r="C29" s="274">
        <v>7.5671881665866358E-3</v>
      </c>
      <c r="D29" s="274">
        <v>0.18448478179680006</v>
      </c>
    </row>
    <row r="30" spans="1:4">
      <c r="A30" s="85" t="s">
        <v>345</v>
      </c>
      <c r="B30" s="274">
        <v>6.4436206671168603E-2</v>
      </c>
      <c r="C30" s="274">
        <v>-1.3223695764764343E-2</v>
      </c>
      <c r="D30" s="274">
        <v>0.13347668619627973</v>
      </c>
    </row>
    <row r="31" spans="1:4">
      <c r="A31" s="85" t="s">
        <v>329</v>
      </c>
      <c r="B31" s="274">
        <v>2.1278531236733299E-2</v>
      </c>
      <c r="C31" s="274">
        <v>-3.5032789040166823E-2</v>
      </c>
      <c r="D31" s="274">
        <v>7.093028206477614E-2</v>
      </c>
    </row>
    <row r="32" spans="1:4">
      <c r="A32" s="85" t="s">
        <v>329</v>
      </c>
      <c r="B32" s="274">
        <v>-1.37231516235569E-2</v>
      </c>
      <c r="C32" s="274">
        <v>-5.3495896820790478E-2</v>
      </c>
      <c r="D32" s="274">
        <v>2.0580523710523657E-2</v>
      </c>
    </row>
    <row r="33" spans="1:4">
      <c r="A33" s="85" t="s">
        <v>343</v>
      </c>
      <c r="B33" s="274">
        <v>-1.7647580919890399E-2</v>
      </c>
      <c r="C33" s="274">
        <v>-5.805116978686764E-2</v>
      </c>
      <c r="D33" s="274">
        <v>1.7034630422381847E-2</v>
      </c>
    </row>
    <row r="34" spans="1:4">
      <c r="A34" s="85" t="s">
        <v>346</v>
      </c>
      <c r="B34" s="274">
        <v>-3.2509562679674003E-2</v>
      </c>
      <c r="C34" s="274">
        <v>-5.7641770688276694E-2</v>
      </c>
      <c r="D34" s="274">
        <v>-1.1236605491697471E-2</v>
      </c>
    </row>
    <row r="35" spans="1:4">
      <c r="A35" s="85" t="s">
        <v>347</v>
      </c>
      <c r="B35" s="275">
        <v>-4.4245878020306197E-2</v>
      </c>
      <c r="C35" s="275">
        <v>-4.5611277403000194E-2</v>
      </c>
      <c r="D35" s="275">
        <v>-4.3128232846963876E-2</v>
      </c>
    </row>
    <row r="36" spans="1:4">
      <c r="A36" s="85" t="s">
        <v>348</v>
      </c>
      <c r="B36" s="275">
        <v>-3.0200448650113301E-2</v>
      </c>
      <c r="C36" s="275">
        <v>-1.2431319819834585E-2</v>
      </c>
      <c r="D36" s="275">
        <v>-4.4189284866145595E-2</v>
      </c>
    </row>
    <row r="37" spans="1:4">
      <c r="A37" s="85" t="s">
        <v>349</v>
      </c>
      <c r="B37" s="275">
        <v>-4.1174221326558999E-2</v>
      </c>
      <c r="C37" s="275">
        <v>-2.7236500947157571E-3</v>
      </c>
      <c r="D37" s="275">
        <v>-7.1391044432527639E-2</v>
      </c>
    </row>
    <row r="38" spans="1:4">
      <c r="A38" s="85" t="s">
        <v>352</v>
      </c>
      <c r="B38" s="275">
        <v>-1.23014848523798E-2</v>
      </c>
      <c r="C38" s="275">
        <v>3.4625285111275161E-2</v>
      </c>
      <c r="D38" s="275">
        <v>-4.8739175806583157E-2</v>
      </c>
    </row>
    <row r="39" spans="1:4">
      <c r="A39" s="85" t="s">
        <v>341</v>
      </c>
      <c r="B39" s="275">
        <v>-3.3696795064699402E-3</v>
      </c>
      <c r="C39" s="275">
        <v>2.4122444975211765E-2</v>
      </c>
      <c r="D39" s="275">
        <v>-2.4595833842312786E-2</v>
      </c>
    </row>
    <row r="40" spans="1:4">
      <c r="A40" s="85" t="s">
        <v>342</v>
      </c>
      <c r="B40" s="275">
        <v>-4.2485741103548899E-3</v>
      </c>
      <c r="C40" s="275">
        <v>4.0926399579980677E-2</v>
      </c>
      <c r="D40" s="275">
        <v>-3.8955970410713303E-2</v>
      </c>
    </row>
    <row r="41" spans="1:4">
      <c r="A41" s="85" t="s">
        <v>344</v>
      </c>
      <c r="B41" s="275">
        <v>1.03655428186499E-2</v>
      </c>
      <c r="C41" s="275">
        <v>5.7857935114621784E-2</v>
      </c>
      <c r="D41" s="275">
        <v>-2.5984367707343359E-2</v>
      </c>
    </row>
    <row r="42" spans="1:4">
      <c r="A42" s="85" t="s">
        <v>345</v>
      </c>
      <c r="B42" s="275">
        <v>1.7000645627296598E-2</v>
      </c>
      <c r="C42" s="275">
        <v>7.4757059379290558E-2</v>
      </c>
      <c r="D42" s="275">
        <v>-2.769994872982362E-2</v>
      </c>
    </row>
    <row r="43" spans="1:4">
      <c r="A43" s="85" t="s">
        <v>329</v>
      </c>
      <c r="B43" s="275">
        <v>1.4011130108932301E-2</v>
      </c>
      <c r="C43" s="275">
        <v>8.3059145311325855E-2</v>
      </c>
      <c r="D43" s="275">
        <v>-4.0847052274765594E-2</v>
      </c>
    </row>
    <row r="44" spans="1:4">
      <c r="A44" s="85" t="s">
        <v>329</v>
      </c>
      <c r="B44" s="275">
        <v>3.06724284790948E-2</v>
      </c>
      <c r="C44" s="275">
        <v>0.10741417391305363</v>
      </c>
      <c r="D44" s="275">
        <v>-3.0712532328629472E-2</v>
      </c>
    </row>
    <row r="45" spans="1:4">
      <c r="A45" s="85" t="s">
        <v>343</v>
      </c>
      <c r="B45" s="275">
        <v>2.5485340286943901E-2</v>
      </c>
      <c r="C45" s="275">
        <v>0.11908027090129369</v>
      </c>
      <c r="D45" s="275">
        <v>-4.8924561933461286E-2</v>
      </c>
    </row>
    <row r="46" spans="1:4">
      <c r="A46" s="85" t="s">
        <v>346</v>
      </c>
      <c r="B46" s="275">
        <v>3.6052217861358399E-2</v>
      </c>
      <c r="C46" s="275">
        <v>0.12685587689039024</v>
      </c>
      <c r="D46" s="275">
        <v>-3.720058006269733E-2</v>
      </c>
    </row>
    <row r="47" spans="1:4">
      <c r="A47" s="85" t="s">
        <v>347</v>
      </c>
      <c r="B47" s="275">
        <v>3.7024499103715698E-2</v>
      </c>
      <c r="C47" s="275">
        <v>0.13115654538781008</v>
      </c>
      <c r="D47" s="275">
        <v>-3.9827169718970046E-2</v>
      </c>
    </row>
    <row r="48" spans="1:4">
      <c r="A48" s="85" t="s">
        <v>348</v>
      </c>
      <c r="B48" s="275">
        <v>4.7664962359553302E-2</v>
      </c>
      <c r="C48" s="275">
        <v>0.15985079980938011</v>
      </c>
      <c r="D48" s="275">
        <v>-4.3588404467516106E-2</v>
      </c>
    </row>
    <row r="49" spans="1:4">
      <c r="A49" s="85" t="s">
        <v>349</v>
      </c>
      <c r="B49" s="275">
        <v>6.0012643863650371E-2</v>
      </c>
      <c r="C49" s="275">
        <v>0.15913197038837312</v>
      </c>
      <c r="D49" s="275">
        <v>-2.3641411759771414E-2</v>
      </c>
    </row>
    <row r="50" spans="1:4">
      <c r="A50" s="85"/>
    </row>
    <row r="51" spans="1:4">
      <c r="A51" s="85"/>
    </row>
    <row r="52" spans="1:4">
      <c r="A52" s="85"/>
    </row>
  </sheetData>
  <hyperlinks>
    <hyperlink ref="A1" location="Ցանկ!A1" display="Ցանկ!A1"/>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130" zoomScaleNormal="130" workbookViewId="0"/>
  </sheetViews>
  <sheetFormatPr defaultColWidth="8.88671875" defaultRowHeight="14.25"/>
  <cols>
    <col min="1" max="1" width="8.88671875" style="24"/>
    <col min="2" max="2" width="8.88671875" style="59"/>
    <col min="3" max="3" width="9.44140625" style="59" customWidth="1"/>
    <col min="4" max="16384" width="8.88671875" style="59"/>
  </cols>
  <sheetData>
    <row r="1" spans="1:4" s="19" customFormat="1">
      <c r="A1" s="33" t="s">
        <v>810</v>
      </c>
      <c r="B1" s="19" t="s">
        <v>80</v>
      </c>
      <c r="C1" s="19" t="s">
        <v>78</v>
      </c>
      <c r="D1" s="19" t="s">
        <v>166</v>
      </c>
    </row>
    <row r="2" spans="1:4">
      <c r="A2" s="202">
        <v>2018</v>
      </c>
      <c r="B2" s="203">
        <v>1.9</v>
      </c>
      <c r="C2" s="203">
        <v>1.9</v>
      </c>
      <c r="D2" s="106">
        <f t="shared" ref="D2:D9" si="0">C2-B2</f>
        <v>0</v>
      </c>
    </row>
    <row r="3" spans="1:4">
      <c r="A3" s="202">
        <v>2019</v>
      </c>
      <c r="B3" s="203">
        <v>1.6</v>
      </c>
      <c r="C3" s="203">
        <v>1.6</v>
      </c>
      <c r="D3" s="106">
        <f t="shared" si="0"/>
        <v>0</v>
      </c>
    </row>
    <row r="4" spans="1:4">
      <c r="A4" s="202">
        <v>2020</v>
      </c>
      <c r="B4" s="106">
        <v>-6.3</v>
      </c>
      <c r="C4" s="106">
        <v>-6.3</v>
      </c>
      <c r="D4" s="106">
        <f t="shared" si="0"/>
        <v>0</v>
      </c>
    </row>
    <row r="5" spans="1:4">
      <c r="A5" s="202">
        <v>2021</v>
      </c>
      <c r="B5" s="106">
        <v>5.5</v>
      </c>
      <c r="C5" s="106">
        <v>5.5</v>
      </c>
      <c r="D5" s="106">
        <f t="shared" si="0"/>
        <v>0</v>
      </c>
    </row>
    <row r="6" spans="1:4">
      <c r="A6" s="202">
        <v>2022</v>
      </c>
      <c r="B6" s="106">
        <v>3.3</v>
      </c>
      <c r="C6" s="106">
        <v>3.5</v>
      </c>
      <c r="D6" s="106">
        <f t="shared" si="0"/>
        <v>0.20000000000000018</v>
      </c>
    </row>
    <row r="7" spans="1:4">
      <c r="A7" s="202">
        <v>2023</v>
      </c>
      <c r="B7" s="106">
        <v>0.1</v>
      </c>
      <c r="C7" s="106">
        <v>1</v>
      </c>
      <c r="D7" s="106">
        <f t="shared" si="0"/>
        <v>0.9</v>
      </c>
    </row>
    <row r="8" spans="1:4">
      <c r="A8" s="202">
        <v>2024</v>
      </c>
      <c r="B8" s="116">
        <v>-0.6</v>
      </c>
      <c r="C8" s="116">
        <v>-0.7</v>
      </c>
      <c r="D8" s="59">
        <f t="shared" si="0"/>
        <v>-9.9999999999999978E-2</v>
      </c>
    </row>
    <row r="9" spans="1:4">
      <c r="A9" s="24">
        <v>2025</v>
      </c>
      <c r="B9" s="59">
        <v>0.5</v>
      </c>
      <c r="C9" s="59">
        <v>0.5</v>
      </c>
      <c r="D9" s="59">
        <f t="shared" si="0"/>
        <v>0</v>
      </c>
    </row>
  </sheetData>
  <hyperlinks>
    <hyperlink ref="A1" location="Ցանկ!A1" display="Ցանկ!A1"/>
  </hyperlink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6"/>
  <sheetViews>
    <sheetView zoomScale="110" zoomScaleNormal="110" workbookViewId="0"/>
  </sheetViews>
  <sheetFormatPr defaultColWidth="8.88671875" defaultRowHeight="16.5"/>
  <cols>
    <col min="1" max="1" width="9.44140625" style="16" bestFit="1" customWidth="1"/>
    <col min="2" max="3" width="9.44140625" style="16" customWidth="1"/>
    <col min="4" max="4" width="9" bestFit="1" customWidth="1"/>
  </cols>
  <sheetData>
    <row r="1" spans="1:4">
      <c r="A1" s="33" t="s">
        <v>810</v>
      </c>
      <c r="B1" s="178" t="s">
        <v>368</v>
      </c>
      <c r="C1" s="178" t="s">
        <v>369</v>
      </c>
      <c r="D1" s="178" t="s">
        <v>370</v>
      </c>
    </row>
    <row r="2" spans="1:4">
      <c r="A2" s="183">
        <v>43838</v>
      </c>
      <c r="B2" s="178">
        <v>479.76</v>
      </c>
      <c r="C2" s="178">
        <v>534.16</v>
      </c>
      <c r="D2" s="178">
        <v>7.75</v>
      </c>
    </row>
    <row r="3" spans="1:4">
      <c r="A3" s="183">
        <v>43839</v>
      </c>
      <c r="B3" s="178">
        <v>479.62</v>
      </c>
      <c r="C3" s="178">
        <v>532.33000000000004</v>
      </c>
      <c r="D3" s="178">
        <v>7.84</v>
      </c>
    </row>
    <row r="4" spans="1:4">
      <c r="A4" s="183">
        <v>43840</v>
      </c>
      <c r="B4" s="178">
        <v>479.26</v>
      </c>
      <c r="C4" s="178">
        <v>531.79</v>
      </c>
      <c r="D4" s="178">
        <v>7.81</v>
      </c>
    </row>
    <row r="5" spans="1:4">
      <c r="A5" s="183">
        <v>43843</v>
      </c>
      <c r="B5" s="178">
        <v>479.36</v>
      </c>
      <c r="C5" s="178">
        <v>532.71</v>
      </c>
      <c r="D5" s="178">
        <v>7.86</v>
      </c>
    </row>
    <row r="6" spans="1:4">
      <c r="A6" s="183">
        <v>43844</v>
      </c>
      <c r="B6" s="178">
        <v>479.39</v>
      </c>
      <c r="C6" s="178">
        <v>533.61</v>
      </c>
      <c r="D6" s="178">
        <v>7.81</v>
      </c>
    </row>
    <row r="7" spans="1:4">
      <c r="A7" s="183">
        <v>43845</v>
      </c>
      <c r="B7" s="178">
        <v>479.63</v>
      </c>
      <c r="C7" s="178">
        <v>533.67999999999995</v>
      </c>
      <c r="D7" s="178">
        <v>7.79</v>
      </c>
    </row>
    <row r="8" spans="1:4">
      <c r="A8" s="183">
        <v>43846</v>
      </c>
      <c r="B8" s="178">
        <v>479.76</v>
      </c>
      <c r="C8" s="178">
        <v>535.12</v>
      </c>
      <c r="D8" s="178">
        <v>7.79</v>
      </c>
    </row>
    <row r="9" spans="1:4">
      <c r="A9" s="183">
        <v>43847</v>
      </c>
      <c r="B9" s="178">
        <v>479.61</v>
      </c>
      <c r="C9" s="178">
        <v>533.71</v>
      </c>
      <c r="D9" s="178">
        <v>7.81</v>
      </c>
    </row>
    <row r="10" spans="1:4">
      <c r="A10" s="183">
        <v>43850</v>
      </c>
      <c r="B10" s="178">
        <v>479.34</v>
      </c>
      <c r="C10" s="178">
        <v>531.59</v>
      </c>
      <c r="D10" s="178">
        <v>7.78</v>
      </c>
    </row>
    <row r="11" spans="1:4">
      <c r="A11" s="183">
        <v>43851</v>
      </c>
      <c r="B11" s="178">
        <v>479.33</v>
      </c>
      <c r="C11" s="178">
        <v>531.82000000000005</v>
      </c>
      <c r="D11" s="178">
        <v>7.75</v>
      </c>
    </row>
    <row r="12" spans="1:4">
      <c r="A12" s="183">
        <v>43852</v>
      </c>
      <c r="B12" s="178">
        <v>478.9</v>
      </c>
      <c r="C12" s="178">
        <v>531.24</v>
      </c>
      <c r="D12" s="178">
        <v>7.73</v>
      </c>
    </row>
    <row r="13" spans="1:4">
      <c r="A13" s="183">
        <v>43853</v>
      </c>
      <c r="B13" s="178">
        <v>478.73</v>
      </c>
      <c r="C13" s="178">
        <v>530.62</v>
      </c>
      <c r="D13" s="178">
        <v>7.73</v>
      </c>
    </row>
    <row r="14" spans="1:4">
      <c r="A14" s="183">
        <v>43854</v>
      </c>
      <c r="B14" s="178">
        <v>478.87</v>
      </c>
      <c r="C14" s="178">
        <v>528.42999999999995</v>
      </c>
      <c r="D14" s="178">
        <v>7.75</v>
      </c>
    </row>
    <row r="15" spans="1:4">
      <c r="A15" s="183">
        <v>43859</v>
      </c>
      <c r="B15" s="178">
        <v>478.58</v>
      </c>
      <c r="C15" s="178">
        <v>526.53</v>
      </c>
      <c r="D15" s="178">
        <v>7.65</v>
      </c>
    </row>
    <row r="16" spans="1:4">
      <c r="A16" s="183">
        <v>43860</v>
      </c>
      <c r="B16" s="178">
        <v>478.69</v>
      </c>
      <c r="C16" s="178">
        <v>527.47</v>
      </c>
      <c r="D16" s="178">
        <v>7.61</v>
      </c>
    </row>
    <row r="17" spans="1:4">
      <c r="A17" s="183">
        <v>43861</v>
      </c>
      <c r="B17" s="178">
        <v>478.6</v>
      </c>
      <c r="C17" s="178">
        <v>527.79999999999995</v>
      </c>
      <c r="D17" s="178">
        <v>7.56</v>
      </c>
    </row>
    <row r="18" spans="1:4">
      <c r="A18" s="183">
        <v>43862</v>
      </c>
      <c r="B18" s="178">
        <v>478.76</v>
      </c>
      <c r="C18" s="178">
        <v>527.98</v>
      </c>
      <c r="D18" s="178">
        <v>7.56</v>
      </c>
    </row>
    <row r="19" spans="1:4">
      <c r="A19" s="183">
        <v>43864</v>
      </c>
      <c r="B19" s="178">
        <v>478.85</v>
      </c>
      <c r="C19" s="178">
        <v>530.23</v>
      </c>
      <c r="D19" s="178">
        <v>7.49</v>
      </c>
    </row>
    <row r="20" spans="1:4">
      <c r="A20" s="183">
        <v>43865</v>
      </c>
      <c r="B20" s="178">
        <v>478.8</v>
      </c>
      <c r="C20" s="178">
        <v>529.30999999999995</v>
      </c>
      <c r="D20" s="178">
        <v>7.57</v>
      </c>
    </row>
    <row r="21" spans="1:4">
      <c r="A21" s="183">
        <v>43866</v>
      </c>
      <c r="B21" s="178">
        <v>478.72</v>
      </c>
      <c r="C21" s="178">
        <v>527.79</v>
      </c>
      <c r="D21" s="178">
        <v>7.64</v>
      </c>
    </row>
    <row r="22" spans="1:4">
      <c r="A22" s="183">
        <v>43867</v>
      </c>
      <c r="B22" s="178">
        <v>478.85</v>
      </c>
      <c r="C22" s="178">
        <v>526.78</v>
      </c>
      <c r="D22" s="178">
        <v>7.58</v>
      </c>
    </row>
    <row r="23" spans="1:4">
      <c r="A23" s="183">
        <v>43868</v>
      </c>
      <c r="B23" s="178">
        <v>478.47</v>
      </c>
      <c r="C23" s="178">
        <v>524.16</v>
      </c>
      <c r="D23" s="178">
        <v>7.5</v>
      </c>
    </row>
    <row r="24" spans="1:4">
      <c r="A24" s="183">
        <v>43871</v>
      </c>
      <c r="B24" s="178">
        <v>478.98</v>
      </c>
      <c r="C24" s="178">
        <v>524.48</v>
      </c>
      <c r="D24" s="178">
        <v>7.49</v>
      </c>
    </row>
    <row r="25" spans="1:4">
      <c r="A25" s="183">
        <v>43872</v>
      </c>
      <c r="B25" s="178">
        <v>479.05</v>
      </c>
      <c r="C25" s="178">
        <v>522.74</v>
      </c>
      <c r="D25" s="178">
        <v>7.5</v>
      </c>
    </row>
    <row r="26" spans="1:4">
      <c r="A26" s="183">
        <v>43873</v>
      </c>
      <c r="B26" s="178">
        <v>479.29</v>
      </c>
      <c r="C26" s="178">
        <v>523.34</v>
      </c>
      <c r="D26" s="178">
        <v>7.59</v>
      </c>
    </row>
    <row r="27" spans="1:4">
      <c r="A27" s="183">
        <v>43874</v>
      </c>
      <c r="B27" s="178">
        <v>479.11</v>
      </c>
      <c r="C27" s="178">
        <v>521.37</v>
      </c>
      <c r="D27" s="178">
        <v>7.52</v>
      </c>
    </row>
    <row r="28" spans="1:4">
      <c r="A28" s="183">
        <v>43875</v>
      </c>
      <c r="B28" s="178">
        <v>479.05</v>
      </c>
      <c r="C28" s="178">
        <v>519.53</v>
      </c>
      <c r="D28" s="178">
        <v>7.54</v>
      </c>
    </row>
    <row r="29" spans="1:4">
      <c r="A29" s="183">
        <v>43878</v>
      </c>
      <c r="B29" s="178">
        <v>479.05</v>
      </c>
      <c r="C29" s="178">
        <v>519.42999999999995</v>
      </c>
      <c r="D29" s="178">
        <v>7.57</v>
      </c>
    </row>
    <row r="30" spans="1:4">
      <c r="A30" s="183">
        <v>43879</v>
      </c>
      <c r="B30" s="178">
        <v>478.95</v>
      </c>
      <c r="C30" s="178">
        <v>518.37</v>
      </c>
      <c r="D30" s="178">
        <v>7.51</v>
      </c>
    </row>
    <row r="31" spans="1:4">
      <c r="A31" s="183">
        <v>43880</v>
      </c>
      <c r="B31" s="178">
        <v>478.63</v>
      </c>
      <c r="C31" s="178">
        <v>517.05999999999995</v>
      </c>
      <c r="D31" s="178">
        <v>7.53</v>
      </c>
    </row>
    <row r="32" spans="1:4">
      <c r="A32" s="183">
        <v>43881</v>
      </c>
      <c r="B32" s="178">
        <v>478.37</v>
      </c>
      <c r="C32" s="178">
        <v>516.69000000000005</v>
      </c>
      <c r="D32" s="178">
        <v>7.5</v>
      </c>
    </row>
    <row r="33" spans="1:4">
      <c r="A33" s="183">
        <v>43882</v>
      </c>
      <c r="B33" s="178">
        <v>478.35</v>
      </c>
      <c r="C33" s="178">
        <v>517.04999999999995</v>
      </c>
      <c r="D33" s="178">
        <v>7.43</v>
      </c>
    </row>
    <row r="34" spans="1:4">
      <c r="A34" s="183">
        <v>43885</v>
      </c>
      <c r="B34" s="178">
        <v>478.42</v>
      </c>
      <c r="C34" s="178">
        <v>517.54999999999995</v>
      </c>
      <c r="D34" s="178">
        <v>7.43</v>
      </c>
    </row>
    <row r="35" spans="1:4">
      <c r="A35" s="183">
        <v>43886</v>
      </c>
      <c r="B35" s="178">
        <v>478.33</v>
      </c>
      <c r="C35" s="178">
        <v>517.46</v>
      </c>
      <c r="D35" s="178">
        <v>7.31</v>
      </c>
    </row>
    <row r="36" spans="1:4">
      <c r="A36" s="183">
        <v>43887</v>
      </c>
      <c r="B36" s="178">
        <v>478.39</v>
      </c>
      <c r="C36" s="178">
        <v>520.91999999999996</v>
      </c>
      <c r="D36" s="178">
        <v>7.28</v>
      </c>
    </row>
    <row r="37" spans="1:4">
      <c r="A37" s="183">
        <v>43888</v>
      </c>
      <c r="B37" s="178">
        <v>478.49</v>
      </c>
      <c r="C37" s="178">
        <v>523.13</v>
      </c>
      <c r="D37" s="178">
        <v>7.28</v>
      </c>
    </row>
    <row r="38" spans="1:4">
      <c r="A38" s="183">
        <v>43889</v>
      </c>
      <c r="B38" s="178">
        <v>478.6</v>
      </c>
      <c r="C38" s="178">
        <v>528.57000000000005</v>
      </c>
      <c r="D38" s="178">
        <v>7.09</v>
      </c>
    </row>
    <row r="39" spans="1:4">
      <c r="A39" s="183">
        <v>43892</v>
      </c>
      <c r="B39" s="178">
        <v>478.8</v>
      </c>
      <c r="C39" s="178">
        <v>530.41</v>
      </c>
      <c r="D39" s="178">
        <v>7.19</v>
      </c>
    </row>
    <row r="40" spans="1:4">
      <c r="A40" s="183">
        <v>43893</v>
      </c>
      <c r="B40" s="178">
        <v>478.87</v>
      </c>
      <c r="C40" s="178">
        <v>532.89</v>
      </c>
      <c r="D40" s="178">
        <v>7.21</v>
      </c>
    </row>
    <row r="41" spans="1:4">
      <c r="A41" s="183">
        <v>43894</v>
      </c>
      <c r="B41" s="178">
        <v>479.12</v>
      </c>
      <c r="C41" s="178">
        <v>534.51</v>
      </c>
      <c r="D41" s="178">
        <v>7.29</v>
      </c>
    </row>
    <row r="42" spans="1:4">
      <c r="A42" s="183">
        <v>43895</v>
      </c>
      <c r="B42" s="178">
        <v>479.6</v>
      </c>
      <c r="C42" s="178">
        <v>535.91</v>
      </c>
      <c r="D42" s="178">
        <v>7.23</v>
      </c>
    </row>
    <row r="43" spans="1:4">
      <c r="A43" s="183">
        <v>43896</v>
      </c>
      <c r="B43" s="178">
        <v>479.82</v>
      </c>
      <c r="C43" s="178">
        <v>541.96</v>
      </c>
      <c r="D43" s="178">
        <v>7.04</v>
      </c>
    </row>
    <row r="44" spans="1:4">
      <c r="A44" s="183">
        <v>43899</v>
      </c>
      <c r="B44" s="178">
        <v>480.48</v>
      </c>
      <c r="C44" s="178">
        <v>547.70000000000005</v>
      </c>
      <c r="D44" s="178">
        <v>6.51</v>
      </c>
    </row>
    <row r="45" spans="1:4">
      <c r="A45" s="183">
        <v>43900</v>
      </c>
      <c r="B45" s="178">
        <v>482.09</v>
      </c>
      <c r="C45" s="178">
        <v>547.12</v>
      </c>
      <c r="D45" s="178">
        <v>6.7</v>
      </c>
    </row>
    <row r="46" spans="1:4">
      <c r="A46" s="183">
        <v>43901</v>
      </c>
      <c r="B46" s="178">
        <v>483.03</v>
      </c>
      <c r="C46" s="178">
        <v>546.11</v>
      </c>
      <c r="D46" s="178">
        <v>6.75</v>
      </c>
    </row>
    <row r="47" spans="1:4">
      <c r="A47" s="183">
        <v>43902</v>
      </c>
      <c r="B47" s="178">
        <v>484.33</v>
      </c>
      <c r="C47" s="178">
        <v>544.48</v>
      </c>
      <c r="D47" s="178">
        <v>6.5</v>
      </c>
    </row>
    <row r="48" spans="1:4">
      <c r="A48" s="183">
        <v>43903</v>
      </c>
      <c r="B48" s="178">
        <v>487.85</v>
      </c>
      <c r="C48" s="178">
        <v>544.59</v>
      </c>
      <c r="D48" s="178">
        <v>6.71</v>
      </c>
    </row>
    <row r="49" spans="1:4">
      <c r="A49" s="183">
        <v>43906</v>
      </c>
      <c r="B49" s="178">
        <v>489.8</v>
      </c>
      <c r="C49" s="178">
        <v>548.23</v>
      </c>
      <c r="D49" s="178">
        <v>6.55</v>
      </c>
    </row>
    <row r="50" spans="1:4">
      <c r="A50" s="183">
        <v>43907</v>
      </c>
      <c r="B50" s="178">
        <v>490.76</v>
      </c>
      <c r="C50" s="178">
        <v>544.29999999999995</v>
      </c>
      <c r="D50" s="178">
        <v>6.56</v>
      </c>
    </row>
    <row r="51" spans="1:4">
      <c r="A51" s="183">
        <v>43908</v>
      </c>
      <c r="B51" s="178">
        <v>490.53</v>
      </c>
      <c r="C51" s="178">
        <v>539.92999999999995</v>
      </c>
      <c r="D51" s="178">
        <v>6.3</v>
      </c>
    </row>
    <row r="52" spans="1:4">
      <c r="A52" s="183">
        <v>43909</v>
      </c>
      <c r="B52" s="178">
        <v>492.22</v>
      </c>
      <c r="C52" s="178">
        <v>532.39</v>
      </c>
      <c r="D52" s="178">
        <v>6.15</v>
      </c>
    </row>
    <row r="53" spans="1:4">
      <c r="A53" s="183">
        <v>43910</v>
      </c>
      <c r="B53" s="178">
        <v>493.58</v>
      </c>
      <c r="C53" s="178">
        <v>529.12</v>
      </c>
      <c r="D53" s="178">
        <v>6.34</v>
      </c>
    </row>
    <row r="54" spans="1:4">
      <c r="A54" s="183">
        <v>43913</v>
      </c>
      <c r="B54" s="178">
        <v>495.01</v>
      </c>
      <c r="C54" s="178">
        <v>528.77</v>
      </c>
      <c r="D54" s="178">
        <v>6.13</v>
      </c>
    </row>
    <row r="55" spans="1:4">
      <c r="A55" s="183">
        <v>43914</v>
      </c>
      <c r="B55" s="178">
        <v>495.43</v>
      </c>
      <c r="C55" s="178">
        <v>537.49</v>
      </c>
      <c r="D55" s="178">
        <v>6.29</v>
      </c>
    </row>
    <row r="56" spans="1:4">
      <c r="A56" s="183">
        <v>43915</v>
      </c>
      <c r="B56" s="178">
        <v>495.93</v>
      </c>
      <c r="C56" s="178">
        <v>537.74</v>
      </c>
      <c r="D56" s="178">
        <v>6.4</v>
      </c>
    </row>
    <row r="57" spans="1:4">
      <c r="A57" s="183">
        <v>43916</v>
      </c>
      <c r="B57" s="178">
        <v>497.24</v>
      </c>
      <c r="C57" s="178">
        <v>544.33000000000004</v>
      </c>
      <c r="D57" s="178">
        <v>6.35</v>
      </c>
    </row>
    <row r="58" spans="1:4">
      <c r="A58" s="183">
        <v>43917</v>
      </c>
      <c r="B58" s="178">
        <v>498.43</v>
      </c>
      <c r="C58" s="178">
        <v>548.22</v>
      </c>
      <c r="D58" s="178">
        <v>6.4</v>
      </c>
    </row>
    <row r="59" spans="1:4">
      <c r="A59" s="183">
        <v>43920</v>
      </c>
      <c r="B59" s="178">
        <v>500.8</v>
      </c>
      <c r="C59" s="178">
        <v>554.34</v>
      </c>
      <c r="D59" s="178">
        <v>6.3</v>
      </c>
    </row>
    <row r="60" spans="1:4">
      <c r="A60" s="183">
        <v>43921</v>
      </c>
      <c r="B60" s="178">
        <v>504.47</v>
      </c>
      <c r="C60" s="178">
        <v>553.45000000000005</v>
      </c>
      <c r="D60" s="178">
        <v>6.46</v>
      </c>
    </row>
    <row r="61" spans="1:4">
      <c r="A61" s="183">
        <v>43922</v>
      </c>
      <c r="B61" s="179">
        <v>504.96</v>
      </c>
      <c r="C61" s="179">
        <v>552.07000000000005</v>
      </c>
      <c r="D61" s="179">
        <v>6.4</v>
      </c>
    </row>
    <row r="62" spans="1:4">
      <c r="A62" s="183">
        <v>43923</v>
      </c>
      <c r="B62" s="179">
        <v>504.5</v>
      </c>
      <c r="C62" s="179">
        <v>551.62</v>
      </c>
      <c r="D62" s="179">
        <v>6.43</v>
      </c>
    </row>
    <row r="63" spans="1:4">
      <c r="A63" s="183">
        <v>43924</v>
      </c>
      <c r="B63" s="179">
        <v>502.97</v>
      </c>
      <c r="C63" s="179">
        <v>543.86</v>
      </c>
      <c r="D63" s="179">
        <v>6.56</v>
      </c>
    </row>
    <row r="64" spans="1:4">
      <c r="A64" s="183">
        <v>43927</v>
      </c>
      <c r="B64" s="179">
        <v>501.55</v>
      </c>
      <c r="C64" s="179">
        <v>542.38</v>
      </c>
      <c r="D64" s="179">
        <v>6.58</v>
      </c>
    </row>
    <row r="65" spans="1:4">
      <c r="A65" s="183">
        <v>43928</v>
      </c>
      <c r="B65" s="179">
        <v>499.37</v>
      </c>
      <c r="C65" s="179">
        <v>543.05999999999995</v>
      </c>
      <c r="D65" s="179">
        <v>6.62</v>
      </c>
    </row>
    <row r="66" spans="1:4">
      <c r="A66" s="183">
        <v>43929</v>
      </c>
      <c r="B66" s="179">
        <v>496.58</v>
      </c>
      <c r="C66" s="179">
        <v>539.42999999999995</v>
      </c>
      <c r="D66" s="179">
        <v>6.56</v>
      </c>
    </row>
    <row r="67" spans="1:4">
      <c r="A67" s="183">
        <v>43930</v>
      </c>
      <c r="B67" s="179">
        <v>493.1</v>
      </c>
      <c r="C67" s="179">
        <v>536.59</v>
      </c>
      <c r="D67" s="179">
        <v>6.66</v>
      </c>
    </row>
    <row r="68" spans="1:4">
      <c r="A68" s="183">
        <v>43931</v>
      </c>
      <c r="B68" s="179">
        <v>491.18</v>
      </c>
      <c r="C68" s="179">
        <v>537.6</v>
      </c>
      <c r="D68" s="179">
        <v>6.67</v>
      </c>
    </row>
    <row r="69" spans="1:4">
      <c r="A69" s="183">
        <v>43934</v>
      </c>
      <c r="B69" s="179">
        <v>486.53</v>
      </c>
      <c r="C69" s="179">
        <v>532.02</v>
      </c>
      <c r="D69" s="179">
        <v>6.6</v>
      </c>
    </row>
    <row r="70" spans="1:4">
      <c r="A70" s="183">
        <v>43935</v>
      </c>
      <c r="B70" s="179">
        <v>485.52</v>
      </c>
      <c r="C70" s="179">
        <v>531.29999999999995</v>
      </c>
      <c r="D70" s="179">
        <v>6.61</v>
      </c>
    </row>
    <row r="71" spans="1:4">
      <c r="A71" s="183">
        <v>43936</v>
      </c>
      <c r="B71" s="179">
        <v>486.12</v>
      </c>
      <c r="C71" s="179">
        <v>531.52</v>
      </c>
      <c r="D71" s="179">
        <v>6.57</v>
      </c>
    </row>
    <row r="72" spans="1:4">
      <c r="A72" s="183">
        <v>43937</v>
      </c>
      <c r="B72" s="179">
        <v>484.57</v>
      </c>
      <c r="C72" s="179">
        <v>526.78</v>
      </c>
      <c r="D72" s="179">
        <v>6.54</v>
      </c>
    </row>
    <row r="73" spans="1:4">
      <c r="A73" s="183">
        <v>43938</v>
      </c>
      <c r="B73" s="179">
        <v>483.96</v>
      </c>
      <c r="C73" s="179">
        <v>523.45000000000005</v>
      </c>
      <c r="D73" s="179">
        <v>6.52</v>
      </c>
    </row>
    <row r="74" spans="1:4">
      <c r="A74" s="183">
        <v>43941</v>
      </c>
      <c r="B74" s="179">
        <v>482.52</v>
      </c>
      <c r="C74" s="179">
        <v>524.89</v>
      </c>
      <c r="D74" s="179">
        <v>6.49</v>
      </c>
    </row>
    <row r="75" spans="1:4">
      <c r="A75" s="183">
        <v>43942</v>
      </c>
      <c r="B75" s="179">
        <v>480.87</v>
      </c>
      <c r="C75" s="179">
        <v>520.92999999999995</v>
      </c>
      <c r="D75" s="179">
        <v>6.28</v>
      </c>
    </row>
    <row r="76" spans="1:4">
      <c r="A76" s="183">
        <v>43943</v>
      </c>
      <c r="B76" s="179">
        <v>479.81</v>
      </c>
      <c r="C76" s="179">
        <v>520.92999999999995</v>
      </c>
      <c r="D76" s="179">
        <v>6.26</v>
      </c>
    </row>
    <row r="77" spans="1:4">
      <c r="A77" s="183">
        <v>43944</v>
      </c>
      <c r="B77" s="179">
        <v>479.67</v>
      </c>
      <c r="C77" s="179">
        <v>516.84</v>
      </c>
      <c r="D77" s="179">
        <v>6.38</v>
      </c>
    </row>
    <row r="78" spans="1:4">
      <c r="A78" s="183">
        <v>43948</v>
      </c>
      <c r="B78" s="179">
        <v>479.58</v>
      </c>
      <c r="C78" s="179">
        <v>520.20000000000005</v>
      </c>
      <c r="D78" s="179">
        <v>6.45</v>
      </c>
    </row>
    <row r="79" spans="1:4">
      <c r="A79" s="183">
        <v>43949</v>
      </c>
      <c r="B79" s="179">
        <v>479.63</v>
      </c>
      <c r="C79" s="179">
        <v>521.74</v>
      </c>
      <c r="D79" s="179">
        <v>6.49</v>
      </c>
    </row>
    <row r="80" spans="1:4">
      <c r="A80" s="183">
        <v>43950</v>
      </c>
      <c r="B80" s="179">
        <v>479.52</v>
      </c>
      <c r="C80" s="179">
        <v>520.57000000000005</v>
      </c>
      <c r="D80" s="179">
        <v>6.51</v>
      </c>
    </row>
    <row r="81" spans="1:4">
      <c r="A81" s="183">
        <v>43951</v>
      </c>
      <c r="B81" s="179">
        <v>479.28</v>
      </c>
      <c r="C81" s="179">
        <v>520.74</v>
      </c>
      <c r="D81" s="179">
        <v>6.56</v>
      </c>
    </row>
    <row r="82" spans="1:4">
      <c r="A82" s="183">
        <v>43955</v>
      </c>
      <c r="B82" s="179">
        <v>480</v>
      </c>
      <c r="C82" s="179">
        <v>524.92999999999995</v>
      </c>
      <c r="D82" s="179">
        <v>6.36</v>
      </c>
    </row>
    <row r="83" spans="1:4">
      <c r="A83" s="183">
        <v>43956</v>
      </c>
      <c r="B83" s="179">
        <v>480.67</v>
      </c>
      <c r="C83" s="179">
        <v>521.38</v>
      </c>
      <c r="D83" s="179">
        <v>6.49</v>
      </c>
    </row>
    <row r="84" spans="1:4">
      <c r="A84" s="183">
        <v>43957</v>
      </c>
      <c r="B84" s="179">
        <v>481.97</v>
      </c>
      <c r="C84" s="179">
        <v>519.79999999999995</v>
      </c>
      <c r="D84" s="179">
        <v>6.48</v>
      </c>
    </row>
    <row r="85" spans="1:4">
      <c r="A85" s="183">
        <v>43958</v>
      </c>
      <c r="B85" s="179">
        <v>483.14</v>
      </c>
      <c r="C85" s="179">
        <v>521.74</v>
      </c>
      <c r="D85" s="179">
        <v>6.55</v>
      </c>
    </row>
    <row r="86" spans="1:4">
      <c r="A86" s="183">
        <v>43959</v>
      </c>
      <c r="B86" s="179">
        <v>484.11</v>
      </c>
      <c r="C86" s="179">
        <v>524.73</v>
      </c>
      <c r="D86" s="179">
        <v>6.58</v>
      </c>
    </row>
    <row r="87" spans="1:4">
      <c r="A87" s="183">
        <v>43962</v>
      </c>
      <c r="B87" s="179">
        <v>486.02</v>
      </c>
      <c r="C87" s="179">
        <v>526.21</v>
      </c>
      <c r="D87" s="179">
        <v>6.59</v>
      </c>
    </row>
    <row r="88" spans="1:4">
      <c r="A88" s="183">
        <v>43963</v>
      </c>
      <c r="B88" s="179">
        <v>487.15</v>
      </c>
      <c r="C88" s="179">
        <v>527.04999999999995</v>
      </c>
      <c r="D88" s="179">
        <v>6.63</v>
      </c>
    </row>
    <row r="89" spans="1:4">
      <c r="A89" s="183">
        <v>43964</v>
      </c>
      <c r="B89" s="179">
        <v>487.66</v>
      </c>
      <c r="C89" s="179">
        <v>528.66999999999996</v>
      </c>
      <c r="D89" s="179">
        <v>6.65</v>
      </c>
    </row>
    <row r="90" spans="1:4">
      <c r="A90" s="183">
        <v>43965</v>
      </c>
      <c r="B90" s="179">
        <v>488.9</v>
      </c>
      <c r="C90" s="179">
        <v>528.4</v>
      </c>
      <c r="D90" s="179">
        <v>6.63</v>
      </c>
    </row>
    <row r="91" spans="1:4">
      <c r="A91" s="183">
        <v>43966</v>
      </c>
      <c r="B91" s="179">
        <v>487.89</v>
      </c>
      <c r="C91" s="179">
        <v>527.41</v>
      </c>
      <c r="D91" s="179">
        <v>6.65</v>
      </c>
    </row>
    <row r="92" spans="1:4">
      <c r="A92" s="183">
        <v>43969</v>
      </c>
      <c r="B92" s="179">
        <v>485.88</v>
      </c>
      <c r="C92" s="179">
        <v>525.04</v>
      </c>
      <c r="D92" s="179">
        <v>6.67</v>
      </c>
    </row>
    <row r="93" spans="1:4">
      <c r="A93" s="183">
        <v>43970</v>
      </c>
      <c r="B93" s="179">
        <v>484.65</v>
      </c>
      <c r="C93" s="179">
        <v>530.5</v>
      </c>
      <c r="D93" s="179">
        <v>6.7</v>
      </c>
    </row>
    <row r="94" spans="1:4">
      <c r="A94" s="183">
        <v>43971</v>
      </c>
      <c r="B94" s="179">
        <v>483.63</v>
      </c>
      <c r="C94" s="179">
        <v>529.57000000000005</v>
      </c>
      <c r="D94" s="179">
        <v>6.73</v>
      </c>
    </row>
    <row r="95" spans="1:4">
      <c r="A95" s="183">
        <v>43972</v>
      </c>
      <c r="B95" s="179">
        <v>481.68</v>
      </c>
      <c r="C95" s="179">
        <v>528.07000000000005</v>
      </c>
      <c r="D95" s="179">
        <v>6.79</v>
      </c>
    </row>
    <row r="96" spans="1:4">
      <c r="A96" s="183">
        <v>43973</v>
      </c>
      <c r="B96" s="179">
        <v>481.99</v>
      </c>
      <c r="C96" s="179">
        <v>524.94000000000005</v>
      </c>
      <c r="D96" s="179">
        <v>6.71</v>
      </c>
    </row>
    <row r="97" spans="1:4">
      <c r="A97" s="183">
        <v>43974</v>
      </c>
      <c r="B97" s="179">
        <v>482.24</v>
      </c>
      <c r="C97" s="179">
        <v>525.21</v>
      </c>
      <c r="D97" s="179">
        <v>6.71</v>
      </c>
    </row>
    <row r="98" spans="1:4">
      <c r="A98" s="183">
        <v>43976</v>
      </c>
      <c r="B98" s="179">
        <v>483</v>
      </c>
      <c r="C98" s="179">
        <v>526.57000000000005</v>
      </c>
      <c r="D98" s="179">
        <v>6.76</v>
      </c>
    </row>
    <row r="99" spans="1:4">
      <c r="A99" s="183">
        <v>43977</v>
      </c>
      <c r="B99" s="179">
        <v>483.82</v>
      </c>
      <c r="C99" s="179">
        <v>530.41</v>
      </c>
      <c r="D99" s="179">
        <v>6.81</v>
      </c>
    </row>
    <row r="100" spans="1:4">
      <c r="A100" s="183">
        <v>43978</v>
      </c>
      <c r="B100" s="179">
        <v>483.91</v>
      </c>
      <c r="C100" s="179">
        <v>533.66</v>
      </c>
      <c r="D100" s="179">
        <v>6.83</v>
      </c>
    </row>
    <row r="101" spans="1:4">
      <c r="A101" s="183">
        <v>43983</v>
      </c>
      <c r="B101" s="179">
        <v>483.02</v>
      </c>
      <c r="C101" s="179">
        <v>536.78</v>
      </c>
      <c r="D101" s="179">
        <v>6.92</v>
      </c>
    </row>
    <row r="102" spans="1:4">
      <c r="A102" s="183">
        <v>43984</v>
      </c>
      <c r="B102" s="179">
        <v>482.49</v>
      </c>
      <c r="C102" s="179">
        <v>539.28</v>
      </c>
      <c r="D102" s="179">
        <v>7.02</v>
      </c>
    </row>
    <row r="103" spans="1:4">
      <c r="A103" s="183">
        <v>43985</v>
      </c>
      <c r="B103" s="179">
        <v>482.38</v>
      </c>
      <c r="C103" s="179">
        <v>540.89</v>
      </c>
      <c r="D103" s="179">
        <v>7.05</v>
      </c>
    </row>
    <row r="104" spans="1:4">
      <c r="A104" s="183">
        <v>43986</v>
      </c>
      <c r="B104" s="179">
        <v>482.11</v>
      </c>
      <c r="C104" s="179">
        <v>539.87</v>
      </c>
      <c r="D104" s="179">
        <v>6.97</v>
      </c>
    </row>
    <row r="105" spans="1:4">
      <c r="A105" s="183">
        <v>43987</v>
      </c>
      <c r="B105" s="179">
        <v>481.74</v>
      </c>
      <c r="C105" s="179">
        <v>546</v>
      </c>
      <c r="D105" s="179">
        <v>7.01</v>
      </c>
    </row>
    <row r="106" spans="1:4">
      <c r="A106" s="183">
        <v>43990</v>
      </c>
      <c r="B106" s="179">
        <v>481.42</v>
      </c>
      <c r="C106" s="179">
        <v>543.66999999999996</v>
      </c>
      <c r="D106" s="179">
        <v>7.06</v>
      </c>
    </row>
    <row r="107" spans="1:4">
      <c r="A107" s="183">
        <v>43991</v>
      </c>
      <c r="B107" s="179">
        <v>481.23</v>
      </c>
      <c r="C107" s="179">
        <v>542.15</v>
      </c>
      <c r="D107" s="179">
        <v>6.99</v>
      </c>
    </row>
    <row r="108" spans="1:4">
      <c r="A108" s="183">
        <v>43992</v>
      </c>
      <c r="B108" s="179">
        <v>481.03</v>
      </c>
      <c r="C108" s="179">
        <v>546.4</v>
      </c>
      <c r="D108" s="179">
        <v>6.99</v>
      </c>
    </row>
    <row r="109" spans="1:4">
      <c r="A109" s="183">
        <v>43993</v>
      </c>
      <c r="B109" s="179">
        <v>481.61</v>
      </c>
      <c r="C109" s="179">
        <v>548.16999999999996</v>
      </c>
      <c r="D109" s="179">
        <v>6.99</v>
      </c>
    </row>
    <row r="110" spans="1:4">
      <c r="A110" s="183">
        <v>43994</v>
      </c>
      <c r="B110" s="179">
        <v>481.79</v>
      </c>
      <c r="C110" s="179">
        <v>545.53</v>
      </c>
      <c r="D110" s="179">
        <v>6.93</v>
      </c>
    </row>
    <row r="111" spans="1:4">
      <c r="A111" s="183">
        <v>43997</v>
      </c>
      <c r="B111" s="179">
        <v>481.41</v>
      </c>
      <c r="C111" s="179">
        <v>541.59</v>
      </c>
      <c r="D111" s="179">
        <v>6.84</v>
      </c>
    </row>
    <row r="112" spans="1:4">
      <c r="A112" s="183">
        <v>43998</v>
      </c>
      <c r="B112" s="179">
        <v>481.27</v>
      </c>
      <c r="C112" s="179">
        <v>545.28</v>
      </c>
      <c r="D112" s="179">
        <v>6.9</v>
      </c>
    </row>
    <row r="113" spans="1:4">
      <c r="A113" s="183">
        <v>43999</v>
      </c>
      <c r="B113" s="179">
        <v>480.33</v>
      </c>
      <c r="C113" s="179">
        <v>539.51</v>
      </c>
      <c r="D113" s="179">
        <v>6.88</v>
      </c>
    </row>
    <row r="114" spans="1:4">
      <c r="A114" s="183">
        <v>44000</v>
      </c>
      <c r="B114" s="179">
        <v>479.93</v>
      </c>
      <c r="C114" s="179">
        <v>539.87</v>
      </c>
      <c r="D114" s="179">
        <v>6.93</v>
      </c>
    </row>
    <row r="115" spans="1:4">
      <c r="A115" s="183">
        <v>44001</v>
      </c>
      <c r="B115" s="179">
        <v>479.67</v>
      </c>
      <c r="C115" s="179">
        <v>537.80999999999995</v>
      </c>
      <c r="D115" s="179">
        <v>6.91</v>
      </c>
    </row>
    <row r="116" spans="1:4">
      <c r="A116" s="183">
        <v>44004</v>
      </c>
      <c r="B116" s="179">
        <v>478.99</v>
      </c>
      <c r="C116" s="179">
        <v>537.09</v>
      </c>
      <c r="D116" s="179">
        <v>6.9</v>
      </c>
    </row>
    <row r="117" spans="1:4">
      <c r="A117" s="183">
        <v>44005</v>
      </c>
      <c r="B117" s="179">
        <v>479.43</v>
      </c>
      <c r="C117" s="179">
        <v>541.13</v>
      </c>
      <c r="D117" s="179">
        <v>6.97</v>
      </c>
    </row>
    <row r="118" spans="1:4">
      <c r="A118" s="183">
        <v>44006</v>
      </c>
      <c r="B118" s="179">
        <v>480.08</v>
      </c>
      <c r="C118" s="179">
        <v>542.73</v>
      </c>
      <c r="D118" s="179">
        <v>6.95</v>
      </c>
    </row>
    <row r="119" spans="1:4">
      <c r="A119" s="183">
        <v>44007</v>
      </c>
      <c r="B119" s="179">
        <v>481.3</v>
      </c>
      <c r="C119" s="179">
        <v>540.36</v>
      </c>
      <c r="D119" s="179">
        <v>6.94</v>
      </c>
    </row>
    <row r="120" spans="1:4">
      <c r="A120" s="183">
        <v>44008</v>
      </c>
      <c r="B120" s="179">
        <v>481.94</v>
      </c>
      <c r="C120" s="179">
        <v>540.69000000000005</v>
      </c>
      <c r="D120" s="179">
        <v>6.95</v>
      </c>
    </row>
    <row r="121" spans="1:4">
      <c r="A121" s="183">
        <v>44011</v>
      </c>
      <c r="B121" s="179">
        <v>482.44</v>
      </c>
      <c r="C121" s="179">
        <v>543.85</v>
      </c>
      <c r="D121" s="179">
        <v>6.89</v>
      </c>
    </row>
    <row r="122" spans="1:4">
      <c r="A122" s="183">
        <v>44012</v>
      </c>
      <c r="B122" s="179">
        <v>482.36</v>
      </c>
      <c r="C122" s="179">
        <v>540.44000000000005</v>
      </c>
      <c r="D122" s="179">
        <v>6.81</v>
      </c>
    </row>
    <row r="123" spans="1:4">
      <c r="A123" s="183">
        <v>44013</v>
      </c>
      <c r="B123" s="179">
        <v>482.52</v>
      </c>
      <c r="C123" s="179">
        <v>540.76</v>
      </c>
      <c r="D123" s="179">
        <v>6.79</v>
      </c>
    </row>
    <row r="124" spans="1:4">
      <c r="A124" s="183">
        <v>44014</v>
      </c>
      <c r="B124" s="179">
        <v>483.36</v>
      </c>
      <c r="C124" s="179">
        <v>545.47</v>
      </c>
      <c r="D124" s="179">
        <v>6.88</v>
      </c>
    </row>
    <row r="125" spans="1:4">
      <c r="A125" s="183">
        <v>44015</v>
      </c>
      <c r="B125" s="179">
        <v>483.84</v>
      </c>
      <c r="C125" s="179">
        <v>543.29999999999995</v>
      </c>
      <c r="D125" s="179">
        <v>6.81</v>
      </c>
    </row>
    <row r="126" spans="1:4">
      <c r="A126" s="183">
        <v>44018</v>
      </c>
      <c r="B126" s="179">
        <v>484.35</v>
      </c>
      <c r="C126" s="179">
        <v>547.07000000000005</v>
      </c>
      <c r="D126" s="179">
        <v>6.74</v>
      </c>
    </row>
    <row r="127" spans="1:4">
      <c r="A127" s="183">
        <v>44019</v>
      </c>
      <c r="B127" s="179">
        <v>485.12</v>
      </c>
      <c r="C127" s="179">
        <v>546.91999999999996</v>
      </c>
      <c r="D127" s="179">
        <v>6.72</v>
      </c>
    </row>
    <row r="128" spans="1:4">
      <c r="A128" s="183">
        <v>44020</v>
      </c>
      <c r="B128" s="179">
        <v>485.74</v>
      </c>
      <c r="C128" s="179">
        <v>547.57000000000005</v>
      </c>
      <c r="D128" s="179">
        <v>6.82</v>
      </c>
    </row>
    <row r="129" spans="1:4">
      <c r="A129" s="183">
        <v>44021</v>
      </c>
      <c r="B129" s="179">
        <v>486.6</v>
      </c>
      <c r="C129" s="179">
        <v>551.22</v>
      </c>
      <c r="D129" s="179">
        <v>6.87</v>
      </c>
    </row>
    <row r="130" spans="1:4">
      <c r="A130" s="183">
        <v>44022</v>
      </c>
      <c r="B130" s="179">
        <v>486.73</v>
      </c>
      <c r="C130" s="179">
        <v>549.62</v>
      </c>
      <c r="D130" s="179">
        <v>6.84</v>
      </c>
    </row>
    <row r="131" spans="1:4">
      <c r="A131" s="183">
        <v>44025</v>
      </c>
      <c r="B131" s="179">
        <v>486.54</v>
      </c>
      <c r="C131" s="179">
        <v>550.71</v>
      </c>
      <c r="D131" s="179">
        <v>6.86</v>
      </c>
    </row>
    <row r="132" spans="1:4">
      <c r="A132" s="183">
        <v>44026</v>
      </c>
      <c r="B132" s="179">
        <v>485.62</v>
      </c>
      <c r="C132" s="179">
        <v>551.66</v>
      </c>
      <c r="D132" s="179">
        <v>6.82</v>
      </c>
    </row>
    <row r="133" spans="1:4">
      <c r="A133" s="183">
        <v>44027</v>
      </c>
      <c r="B133" s="179">
        <v>484.5</v>
      </c>
      <c r="C133" s="179">
        <v>553.64</v>
      </c>
      <c r="D133" s="179">
        <v>6.83</v>
      </c>
    </row>
    <row r="134" spans="1:4">
      <c r="A134" s="183">
        <v>44028</v>
      </c>
      <c r="B134" s="179">
        <v>483.64</v>
      </c>
      <c r="C134" s="179">
        <v>550.33000000000004</v>
      </c>
      <c r="D134" s="179">
        <v>6.79</v>
      </c>
    </row>
    <row r="135" spans="1:4">
      <c r="A135" s="183">
        <v>44029</v>
      </c>
      <c r="B135" s="179">
        <v>482.62</v>
      </c>
      <c r="C135" s="179">
        <v>550.77</v>
      </c>
      <c r="D135" s="179">
        <v>6.72</v>
      </c>
    </row>
    <row r="136" spans="1:4">
      <c r="A136" s="183">
        <v>44032</v>
      </c>
      <c r="B136" s="179">
        <v>482.81</v>
      </c>
      <c r="C136" s="179">
        <v>553.05999999999995</v>
      </c>
      <c r="D136" s="179">
        <v>6.73</v>
      </c>
    </row>
    <row r="137" spans="1:4">
      <c r="A137" s="183">
        <v>44033</v>
      </c>
      <c r="B137" s="179">
        <v>483.7</v>
      </c>
      <c r="C137" s="179">
        <v>553.59</v>
      </c>
      <c r="D137" s="179">
        <v>6.83</v>
      </c>
    </row>
    <row r="138" spans="1:4">
      <c r="A138" s="183">
        <v>44034</v>
      </c>
      <c r="B138" s="179">
        <v>484.16</v>
      </c>
      <c r="C138" s="179">
        <v>558.96</v>
      </c>
      <c r="D138" s="179">
        <v>6.83</v>
      </c>
    </row>
    <row r="139" spans="1:4">
      <c r="A139" s="183">
        <v>44035</v>
      </c>
      <c r="B139" s="179">
        <v>485.19</v>
      </c>
      <c r="C139" s="179">
        <v>562.42999999999995</v>
      </c>
      <c r="D139" s="179">
        <v>6.82</v>
      </c>
    </row>
    <row r="140" spans="1:4">
      <c r="A140" s="183">
        <v>44036</v>
      </c>
      <c r="B140" s="179">
        <v>485.29</v>
      </c>
      <c r="C140" s="179">
        <v>562.79</v>
      </c>
      <c r="D140" s="179">
        <v>6.8</v>
      </c>
    </row>
    <row r="141" spans="1:4">
      <c r="A141" s="183">
        <v>44039</v>
      </c>
      <c r="B141" s="179">
        <v>484.97</v>
      </c>
      <c r="C141" s="179">
        <v>567.71</v>
      </c>
      <c r="D141" s="179">
        <v>6.78</v>
      </c>
    </row>
    <row r="142" spans="1:4">
      <c r="A142" s="183">
        <v>44040</v>
      </c>
      <c r="B142" s="179">
        <v>484.64</v>
      </c>
      <c r="C142" s="179">
        <v>568.29</v>
      </c>
      <c r="D142" s="179">
        <v>6.71</v>
      </c>
    </row>
    <row r="143" spans="1:4">
      <c r="A143" s="183">
        <v>44041</v>
      </c>
      <c r="B143" s="179">
        <v>484.42</v>
      </c>
      <c r="C143" s="179">
        <v>569.24</v>
      </c>
      <c r="D143" s="179">
        <v>6.69</v>
      </c>
    </row>
    <row r="144" spans="1:4">
      <c r="A144" s="183">
        <v>44042</v>
      </c>
      <c r="B144" s="179">
        <v>485.16</v>
      </c>
      <c r="C144" s="179">
        <v>570.26</v>
      </c>
      <c r="D144" s="179">
        <v>6.6</v>
      </c>
    </row>
    <row r="145" spans="1:4">
      <c r="A145" s="183">
        <v>44043</v>
      </c>
      <c r="B145" s="179">
        <v>485.33</v>
      </c>
      <c r="C145" s="179">
        <v>575.46</v>
      </c>
      <c r="D145" s="179">
        <v>6.57</v>
      </c>
    </row>
    <row r="146" spans="1:4">
      <c r="A146" s="183">
        <v>44046</v>
      </c>
      <c r="B146" s="179">
        <v>485.83</v>
      </c>
      <c r="C146" s="179">
        <v>570.55999999999995</v>
      </c>
      <c r="D146" s="179">
        <v>6.57</v>
      </c>
    </row>
    <row r="147" spans="1:4">
      <c r="A147" s="183">
        <v>44047</v>
      </c>
      <c r="B147" s="179">
        <v>485.66</v>
      </c>
      <c r="C147" s="179">
        <v>572.79</v>
      </c>
      <c r="D147" s="179">
        <v>6.59</v>
      </c>
    </row>
    <row r="148" spans="1:4">
      <c r="A148" s="183">
        <v>44048</v>
      </c>
      <c r="B148" s="179">
        <v>485.52</v>
      </c>
      <c r="C148" s="179">
        <v>575.63</v>
      </c>
      <c r="D148" s="179">
        <v>6.66</v>
      </c>
    </row>
    <row r="149" spans="1:4">
      <c r="A149" s="183">
        <v>44049</v>
      </c>
      <c r="B149" s="179">
        <v>485.18</v>
      </c>
      <c r="C149" s="179">
        <v>575.37</v>
      </c>
      <c r="D149" s="179">
        <v>6.62</v>
      </c>
    </row>
    <row r="150" spans="1:4">
      <c r="A150" s="183">
        <v>44050</v>
      </c>
      <c r="B150" s="179">
        <v>485</v>
      </c>
      <c r="C150" s="179">
        <v>573.16999999999996</v>
      </c>
      <c r="D150" s="179">
        <v>6.58</v>
      </c>
    </row>
    <row r="151" spans="1:4">
      <c r="A151" s="183">
        <v>44053</v>
      </c>
      <c r="B151" s="179">
        <v>485.23</v>
      </c>
      <c r="C151" s="179">
        <v>570.67999999999995</v>
      </c>
      <c r="D151" s="179">
        <v>6.59</v>
      </c>
    </row>
    <row r="152" spans="1:4">
      <c r="A152" s="183">
        <v>44054</v>
      </c>
      <c r="B152" s="179">
        <v>485.32</v>
      </c>
      <c r="C152" s="179">
        <v>572.14</v>
      </c>
      <c r="D152" s="179">
        <v>6.66</v>
      </c>
    </row>
    <row r="153" spans="1:4">
      <c r="A153" s="183">
        <v>44055</v>
      </c>
      <c r="B153" s="179">
        <v>485</v>
      </c>
      <c r="C153" s="179">
        <v>570.6</v>
      </c>
      <c r="D153" s="179">
        <v>6.64</v>
      </c>
    </row>
    <row r="154" spans="1:4">
      <c r="A154" s="183">
        <v>44056</v>
      </c>
      <c r="B154" s="179">
        <v>485.17</v>
      </c>
      <c r="C154" s="179">
        <v>574.15</v>
      </c>
      <c r="D154" s="179">
        <v>6.6</v>
      </c>
    </row>
    <row r="155" spans="1:4">
      <c r="A155" s="183">
        <v>44057</v>
      </c>
      <c r="B155" s="179">
        <v>484.83</v>
      </c>
      <c r="C155" s="179">
        <v>571.91</v>
      </c>
      <c r="D155" s="179">
        <v>6.61</v>
      </c>
    </row>
    <row r="156" spans="1:4">
      <c r="A156" s="183">
        <v>44060</v>
      </c>
      <c r="B156" s="179">
        <v>484.65</v>
      </c>
      <c r="C156" s="179">
        <v>574.5</v>
      </c>
      <c r="D156" s="179">
        <v>6.6</v>
      </c>
    </row>
    <row r="157" spans="1:4">
      <c r="A157" s="183">
        <v>44061</v>
      </c>
      <c r="B157" s="179">
        <v>484.21</v>
      </c>
      <c r="C157" s="179">
        <v>576.26</v>
      </c>
      <c r="D157" s="179">
        <v>6.62</v>
      </c>
    </row>
    <row r="158" spans="1:4">
      <c r="A158" s="183">
        <v>44062</v>
      </c>
      <c r="B158" s="179">
        <v>484.3</v>
      </c>
      <c r="C158" s="179">
        <v>578.21</v>
      </c>
      <c r="D158" s="179">
        <v>6.6</v>
      </c>
    </row>
    <row r="159" spans="1:4">
      <c r="A159" s="183">
        <v>44063</v>
      </c>
      <c r="B159" s="179">
        <v>484.72</v>
      </c>
      <c r="C159" s="179">
        <v>573.71</v>
      </c>
      <c r="D159" s="179">
        <v>6.56</v>
      </c>
    </row>
    <row r="160" spans="1:4">
      <c r="A160" s="183">
        <v>44064</v>
      </c>
      <c r="B160" s="179">
        <v>485.05</v>
      </c>
      <c r="C160" s="179">
        <v>572.94000000000005</v>
      </c>
      <c r="D160" s="179">
        <v>6.53</v>
      </c>
    </row>
    <row r="161" spans="1:4">
      <c r="A161" s="183">
        <v>44067</v>
      </c>
      <c r="B161" s="179">
        <v>485.25</v>
      </c>
      <c r="C161" s="179">
        <v>574.20000000000005</v>
      </c>
      <c r="D161" s="179">
        <v>6.54</v>
      </c>
    </row>
    <row r="162" spans="1:4">
      <c r="A162" s="183">
        <v>44068</v>
      </c>
      <c r="B162" s="179">
        <v>485.71</v>
      </c>
      <c r="C162" s="179">
        <v>574.5</v>
      </c>
      <c r="D162" s="179">
        <v>6.5</v>
      </c>
    </row>
    <row r="163" spans="1:4">
      <c r="A163" s="183">
        <v>44069</v>
      </c>
      <c r="B163" s="179">
        <v>487.17</v>
      </c>
      <c r="C163" s="179">
        <v>575.69000000000005</v>
      </c>
      <c r="D163" s="179">
        <v>6.43</v>
      </c>
    </row>
    <row r="164" spans="1:4">
      <c r="A164" s="183">
        <v>44070</v>
      </c>
      <c r="B164" s="179">
        <v>487.03</v>
      </c>
      <c r="C164" s="179">
        <v>575.91</v>
      </c>
      <c r="D164" s="179">
        <v>6.49</v>
      </c>
    </row>
    <row r="165" spans="1:4">
      <c r="A165" s="183">
        <v>44071</v>
      </c>
      <c r="B165" s="179">
        <v>487.24</v>
      </c>
      <c r="C165" s="179">
        <v>579.23</v>
      </c>
      <c r="D165" s="179">
        <v>6.54</v>
      </c>
    </row>
    <row r="166" spans="1:4">
      <c r="A166" s="183">
        <v>44074</v>
      </c>
      <c r="B166" s="179">
        <v>487.2</v>
      </c>
      <c r="C166" s="179">
        <v>580.54999999999995</v>
      </c>
      <c r="D166" s="179">
        <v>6.61</v>
      </c>
    </row>
    <row r="167" spans="1:4">
      <c r="A167" s="183">
        <v>44075</v>
      </c>
      <c r="B167" s="179">
        <v>486.86</v>
      </c>
      <c r="C167" s="179">
        <v>583.01</v>
      </c>
      <c r="D167" s="179">
        <v>6.6</v>
      </c>
    </row>
    <row r="168" spans="1:4">
      <c r="A168" s="183">
        <v>44076</v>
      </c>
      <c r="B168" s="179">
        <v>487.29</v>
      </c>
      <c r="C168" s="179">
        <v>578.51</v>
      </c>
      <c r="D168" s="179">
        <v>6.59</v>
      </c>
    </row>
    <row r="169" spans="1:4">
      <c r="A169" s="183">
        <v>44077</v>
      </c>
      <c r="B169" s="179">
        <v>487.48</v>
      </c>
      <c r="C169" s="179">
        <v>576.35</v>
      </c>
      <c r="D169" s="179">
        <v>6.47</v>
      </c>
    </row>
    <row r="170" spans="1:4">
      <c r="A170" s="183">
        <v>44078</v>
      </c>
      <c r="B170" s="179">
        <v>488</v>
      </c>
      <c r="C170" s="179">
        <v>578.42999999999995</v>
      </c>
      <c r="D170" s="179">
        <v>6.51</v>
      </c>
    </row>
    <row r="171" spans="1:4">
      <c r="A171" s="183">
        <v>44081</v>
      </c>
      <c r="B171" s="179">
        <v>488.12</v>
      </c>
      <c r="C171" s="179">
        <v>577.25</v>
      </c>
      <c r="D171" s="179">
        <v>6.42</v>
      </c>
    </row>
    <row r="172" spans="1:4">
      <c r="A172" s="183">
        <v>44082</v>
      </c>
      <c r="B172" s="179">
        <v>488.57</v>
      </c>
      <c r="C172" s="179">
        <v>575.88</v>
      </c>
      <c r="D172" s="179">
        <v>6.39</v>
      </c>
    </row>
    <row r="173" spans="1:4">
      <c r="A173" s="183">
        <v>44083</v>
      </c>
      <c r="B173" s="179">
        <v>488.81</v>
      </c>
      <c r="C173" s="179">
        <v>575.08000000000004</v>
      </c>
      <c r="D173" s="179">
        <v>6.44</v>
      </c>
    </row>
    <row r="174" spans="1:4">
      <c r="A174" s="183">
        <v>44084</v>
      </c>
      <c r="B174" s="179">
        <v>488.33</v>
      </c>
      <c r="C174" s="179">
        <v>578.09</v>
      </c>
      <c r="D174" s="179">
        <v>6.48</v>
      </c>
    </row>
    <row r="175" spans="1:4">
      <c r="A175" s="183">
        <v>44085</v>
      </c>
      <c r="B175" s="179">
        <v>487.67</v>
      </c>
      <c r="C175" s="179">
        <v>579.01</v>
      </c>
      <c r="D175" s="179">
        <v>6.51</v>
      </c>
    </row>
    <row r="176" spans="1:4">
      <c r="A176" s="183">
        <v>44088</v>
      </c>
      <c r="B176" s="179">
        <v>486.37</v>
      </c>
      <c r="C176" s="179">
        <v>576.64</v>
      </c>
      <c r="D176" s="179">
        <v>6.46</v>
      </c>
    </row>
    <row r="177" spans="1:4">
      <c r="A177" s="183">
        <v>44089</v>
      </c>
      <c r="B177" s="179">
        <v>485.31</v>
      </c>
      <c r="C177" s="179">
        <v>576.6</v>
      </c>
      <c r="D177" s="179">
        <v>6.46</v>
      </c>
    </row>
    <row r="178" spans="1:4">
      <c r="A178" s="183">
        <v>44090</v>
      </c>
      <c r="B178" s="179">
        <v>484.93</v>
      </c>
      <c r="C178" s="179">
        <v>575.95000000000005</v>
      </c>
      <c r="D178" s="179">
        <v>6.49</v>
      </c>
    </row>
    <row r="179" spans="1:4">
      <c r="A179" s="183">
        <v>44091</v>
      </c>
      <c r="B179" s="179">
        <v>484.4</v>
      </c>
      <c r="C179" s="179">
        <v>571.59</v>
      </c>
      <c r="D179" s="179">
        <v>6.46</v>
      </c>
    </row>
    <row r="180" spans="1:4">
      <c r="A180" s="183">
        <v>44092</v>
      </c>
      <c r="B180" s="179">
        <v>485.26</v>
      </c>
      <c r="C180" s="179">
        <v>574.98</v>
      </c>
      <c r="D180" s="179">
        <v>6.46</v>
      </c>
    </row>
    <row r="181" spans="1:4">
      <c r="A181" s="183">
        <v>44096</v>
      </c>
      <c r="B181" s="179">
        <v>485.29</v>
      </c>
      <c r="C181" s="179">
        <v>569.58000000000004</v>
      </c>
      <c r="D181" s="179">
        <v>6.39</v>
      </c>
    </row>
    <row r="182" spans="1:4">
      <c r="A182" s="183">
        <v>44097</v>
      </c>
      <c r="B182" s="179">
        <v>485.42</v>
      </c>
      <c r="C182" s="179">
        <v>568.62</v>
      </c>
      <c r="D182" s="179">
        <v>6.36</v>
      </c>
    </row>
    <row r="183" spans="1:4">
      <c r="A183" s="183">
        <v>44098</v>
      </c>
      <c r="B183" s="179">
        <v>485.32</v>
      </c>
      <c r="C183" s="179">
        <v>565.05999999999995</v>
      </c>
      <c r="D183" s="179">
        <v>6.28</v>
      </c>
    </row>
    <row r="184" spans="1:4">
      <c r="A184" s="183">
        <v>44099</v>
      </c>
      <c r="B184" s="179">
        <v>485.27</v>
      </c>
      <c r="C184" s="179">
        <v>565.04999999999995</v>
      </c>
      <c r="D184" s="179">
        <v>6.28</v>
      </c>
    </row>
    <row r="185" spans="1:4">
      <c r="A185" s="183">
        <v>44102</v>
      </c>
      <c r="B185" s="179">
        <v>485.66</v>
      </c>
      <c r="C185" s="179">
        <v>565.54999999999995</v>
      </c>
      <c r="D185" s="179">
        <v>6.16</v>
      </c>
    </row>
    <row r="186" spans="1:4">
      <c r="A186" s="183">
        <v>44103</v>
      </c>
      <c r="B186" s="179">
        <v>487.62</v>
      </c>
      <c r="C186" s="179">
        <v>570.03</v>
      </c>
      <c r="D186" s="179">
        <v>6.14</v>
      </c>
    </row>
    <row r="187" spans="1:4">
      <c r="A187" s="183">
        <v>44104</v>
      </c>
      <c r="B187" s="179">
        <v>488.41</v>
      </c>
      <c r="C187" s="179">
        <v>571.78</v>
      </c>
      <c r="D187" s="179">
        <v>6.24</v>
      </c>
    </row>
    <row r="188" spans="1:4">
      <c r="A188" s="183">
        <v>44105</v>
      </c>
      <c r="B188" s="180">
        <v>488.58</v>
      </c>
      <c r="C188" s="180">
        <v>573.92999999999995</v>
      </c>
      <c r="D188" s="180">
        <v>6.32</v>
      </c>
    </row>
    <row r="189" spans="1:4">
      <c r="A189" s="183">
        <v>44106</v>
      </c>
      <c r="B189" s="180">
        <v>488.6</v>
      </c>
      <c r="C189" s="180">
        <v>572.54</v>
      </c>
      <c r="D189" s="180">
        <v>6.22</v>
      </c>
    </row>
    <row r="190" spans="1:4">
      <c r="A190" s="183">
        <v>44109</v>
      </c>
      <c r="B190" s="180">
        <v>488.59</v>
      </c>
      <c r="C190" s="180">
        <v>574.39</v>
      </c>
      <c r="D190" s="180">
        <v>6.24</v>
      </c>
    </row>
    <row r="191" spans="1:4">
      <c r="A191" s="183">
        <v>44110</v>
      </c>
      <c r="B191" s="180">
        <v>490.14</v>
      </c>
      <c r="C191" s="180">
        <v>577.29</v>
      </c>
      <c r="D191" s="180">
        <v>6.25</v>
      </c>
    </row>
    <row r="192" spans="1:4">
      <c r="A192" s="183">
        <v>44111</v>
      </c>
      <c r="B192" s="180">
        <v>490.17</v>
      </c>
      <c r="C192" s="180">
        <v>576.34</v>
      </c>
      <c r="D192" s="180">
        <v>6.26</v>
      </c>
    </row>
    <row r="193" spans="1:4">
      <c r="A193" s="183">
        <v>44112</v>
      </c>
      <c r="B193" s="180">
        <v>491.15</v>
      </c>
      <c r="C193" s="180">
        <v>577.45000000000005</v>
      </c>
      <c r="D193" s="180">
        <v>6.3</v>
      </c>
    </row>
    <row r="194" spans="1:4">
      <c r="A194" s="183">
        <v>44113</v>
      </c>
      <c r="B194" s="180">
        <v>490.95</v>
      </c>
      <c r="C194" s="180">
        <v>579.03</v>
      </c>
      <c r="D194" s="180">
        <v>6.36</v>
      </c>
    </row>
    <row r="195" spans="1:4">
      <c r="A195" s="183">
        <v>44116</v>
      </c>
      <c r="B195" s="180">
        <v>489.65</v>
      </c>
      <c r="C195" s="180">
        <v>577.92999999999995</v>
      </c>
      <c r="D195" s="180">
        <v>6.35</v>
      </c>
    </row>
    <row r="196" spans="1:4">
      <c r="A196" s="183">
        <v>44117</v>
      </c>
      <c r="B196" s="180">
        <v>490.99</v>
      </c>
      <c r="C196" s="180">
        <v>578.73</v>
      </c>
      <c r="D196" s="180">
        <v>6.37</v>
      </c>
    </row>
    <row r="197" spans="1:4">
      <c r="A197" s="183">
        <v>44118</v>
      </c>
      <c r="B197" s="180">
        <v>491.34</v>
      </c>
      <c r="C197" s="180">
        <v>576.44000000000005</v>
      </c>
      <c r="D197" s="180">
        <v>6.36</v>
      </c>
    </row>
    <row r="198" spans="1:4">
      <c r="A198" s="183">
        <v>44119</v>
      </c>
      <c r="B198" s="180">
        <v>491.68</v>
      </c>
      <c r="C198" s="180">
        <v>575.80999999999995</v>
      </c>
      <c r="D198" s="180">
        <v>6.3</v>
      </c>
    </row>
    <row r="199" spans="1:4">
      <c r="A199" s="183">
        <v>44120</v>
      </c>
      <c r="B199" s="180">
        <v>492.15</v>
      </c>
      <c r="C199" s="180">
        <v>576.26</v>
      </c>
      <c r="D199" s="180">
        <v>6.29</v>
      </c>
    </row>
    <row r="200" spans="1:4">
      <c r="A200" s="183">
        <v>44123</v>
      </c>
      <c r="B200" s="180">
        <v>492.4</v>
      </c>
      <c r="C200" s="180">
        <v>578.91</v>
      </c>
      <c r="D200" s="180">
        <v>6.34</v>
      </c>
    </row>
    <row r="201" spans="1:4">
      <c r="A201" s="183">
        <v>44124</v>
      </c>
      <c r="B201" s="180">
        <v>493.33</v>
      </c>
      <c r="C201" s="180">
        <v>582.42999999999995</v>
      </c>
      <c r="D201" s="180">
        <v>6.33</v>
      </c>
    </row>
    <row r="202" spans="1:4">
      <c r="A202" s="183">
        <v>44125</v>
      </c>
      <c r="B202" s="180">
        <v>494.37</v>
      </c>
      <c r="C202" s="180">
        <v>585.48</v>
      </c>
      <c r="D202" s="180">
        <v>6.41</v>
      </c>
    </row>
    <row r="203" spans="1:4">
      <c r="A203" s="183">
        <v>44126</v>
      </c>
      <c r="B203" s="180">
        <v>494.31</v>
      </c>
      <c r="C203" s="180">
        <v>584.77</v>
      </c>
      <c r="D203" s="180">
        <v>6.42</v>
      </c>
    </row>
    <row r="204" spans="1:4">
      <c r="A204" s="183">
        <v>44127</v>
      </c>
      <c r="B204" s="180">
        <v>494.01</v>
      </c>
      <c r="C204" s="180">
        <v>585.25</v>
      </c>
      <c r="D204" s="180">
        <v>6.47</v>
      </c>
    </row>
    <row r="205" spans="1:4">
      <c r="A205" s="183">
        <v>44130</v>
      </c>
      <c r="B205" s="180">
        <v>493.24</v>
      </c>
      <c r="C205" s="180">
        <v>582.41999999999996</v>
      </c>
      <c r="D205" s="180">
        <v>6.45</v>
      </c>
    </row>
    <row r="206" spans="1:4">
      <c r="A206" s="183">
        <v>44131</v>
      </c>
      <c r="B206" s="180">
        <v>493.18</v>
      </c>
      <c r="C206" s="180">
        <v>582.25</v>
      </c>
      <c r="D206" s="180">
        <v>6.44</v>
      </c>
    </row>
    <row r="207" spans="1:4">
      <c r="A207" s="183">
        <v>44132</v>
      </c>
      <c r="B207" s="180">
        <v>492.71</v>
      </c>
      <c r="C207" s="180">
        <v>578.69000000000005</v>
      </c>
      <c r="D207" s="180">
        <v>6.31</v>
      </c>
    </row>
    <row r="208" spans="1:4">
      <c r="A208" s="183">
        <v>44133</v>
      </c>
      <c r="B208" s="180">
        <v>493.15</v>
      </c>
      <c r="C208" s="180">
        <v>578.32000000000005</v>
      </c>
      <c r="D208" s="180">
        <v>6.21</v>
      </c>
    </row>
    <row r="209" spans="1:4">
      <c r="A209" s="183">
        <v>44134</v>
      </c>
      <c r="B209" s="180">
        <v>493.6</v>
      </c>
      <c r="C209" s="180">
        <v>576.08000000000004</v>
      </c>
      <c r="D209" s="180">
        <v>6.24</v>
      </c>
    </row>
    <row r="210" spans="1:4">
      <c r="A210" s="183">
        <v>44137</v>
      </c>
      <c r="B210" s="180">
        <v>493.76</v>
      </c>
      <c r="C210" s="180">
        <v>574.79</v>
      </c>
      <c r="D210" s="180">
        <v>6.15</v>
      </c>
    </row>
    <row r="211" spans="1:4">
      <c r="A211" s="183">
        <v>44138</v>
      </c>
      <c r="B211" s="180">
        <v>493.66</v>
      </c>
      <c r="C211" s="180">
        <v>577.34</v>
      </c>
      <c r="D211" s="180">
        <v>6.2</v>
      </c>
    </row>
    <row r="212" spans="1:4">
      <c r="A212" s="183">
        <v>44139</v>
      </c>
      <c r="B212" s="180">
        <v>493.5</v>
      </c>
      <c r="C212" s="180">
        <v>576.11</v>
      </c>
      <c r="D212" s="180">
        <v>6.23</v>
      </c>
    </row>
    <row r="213" spans="1:4">
      <c r="A213" s="183">
        <v>44140</v>
      </c>
      <c r="B213" s="180">
        <v>493.87</v>
      </c>
      <c r="C213" s="180">
        <v>582.32000000000005</v>
      </c>
      <c r="D213" s="180">
        <v>6.35</v>
      </c>
    </row>
    <row r="214" spans="1:4">
      <c r="A214" s="183">
        <v>44141</v>
      </c>
      <c r="B214" s="180">
        <v>493.74</v>
      </c>
      <c r="C214" s="180">
        <v>585.17999999999995</v>
      </c>
      <c r="D214" s="180">
        <v>6.36</v>
      </c>
    </row>
    <row r="215" spans="1:4">
      <c r="A215" s="183">
        <v>44144</v>
      </c>
      <c r="B215" s="180">
        <v>493.75</v>
      </c>
      <c r="C215" s="180">
        <v>586.23</v>
      </c>
      <c r="D215" s="180">
        <v>6.4</v>
      </c>
    </row>
    <row r="216" spans="1:4">
      <c r="A216" s="183">
        <v>44145</v>
      </c>
      <c r="B216" s="180">
        <v>494.13</v>
      </c>
      <c r="C216" s="180">
        <v>583.37</v>
      </c>
      <c r="D216" s="180">
        <v>6.48</v>
      </c>
    </row>
    <row r="217" spans="1:4">
      <c r="A217" s="183">
        <v>44146</v>
      </c>
      <c r="B217" s="180">
        <v>494.76</v>
      </c>
      <c r="C217" s="180">
        <v>583.47</v>
      </c>
      <c r="D217" s="180">
        <v>6.5</v>
      </c>
    </row>
    <row r="218" spans="1:4">
      <c r="A218" s="183">
        <v>44147</v>
      </c>
      <c r="B218" s="180">
        <v>495.58</v>
      </c>
      <c r="C218" s="180">
        <v>585.28</v>
      </c>
      <c r="D218" s="180">
        <v>6.45</v>
      </c>
    </row>
    <row r="219" spans="1:4">
      <c r="A219" s="183">
        <v>44148</v>
      </c>
      <c r="B219" s="180">
        <v>495.94</v>
      </c>
      <c r="C219" s="180">
        <v>586.6</v>
      </c>
      <c r="D219" s="180">
        <v>6.42</v>
      </c>
    </row>
    <row r="220" spans="1:4">
      <c r="A220" s="183">
        <v>44151</v>
      </c>
      <c r="B220" s="180">
        <v>497.14</v>
      </c>
      <c r="C220" s="180">
        <v>588.86</v>
      </c>
      <c r="D220" s="180">
        <v>6.47</v>
      </c>
    </row>
    <row r="221" spans="1:4">
      <c r="A221" s="183">
        <v>44152</v>
      </c>
      <c r="B221" s="180">
        <v>497.38</v>
      </c>
      <c r="C221" s="180">
        <v>590.24</v>
      </c>
      <c r="D221" s="180">
        <v>6.49</v>
      </c>
    </row>
    <row r="222" spans="1:4">
      <c r="A222" s="183">
        <v>44153</v>
      </c>
      <c r="B222" s="180">
        <v>498.8</v>
      </c>
      <c r="C222" s="180">
        <v>592.87</v>
      </c>
      <c r="D222" s="180">
        <v>6.59</v>
      </c>
    </row>
    <row r="223" spans="1:4">
      <c r="A223" s="183">
        <v>44154</v>
      </c>
      <c r="B223" s="180">
        <v>500.82</v>
      </c>
      <c r="C223" s="180">
        <v>592.47</v>
      </c>
      <c r="D223" s="180">
        <v>6.55</v>
      </c>
    </row>
    <row r="224" spans="1:4">
      <c r="A224" s="183">
        <v>44155</v>
      </c>
      <c r="B224" s="180">
        <v>503.22</v>
      </c>
      <c r="C224" s="180">
        <v>596.72</v>
      </c>
      <c r="D224" s="180">
        <v>6.6</v>
      </c>
    </row>
    <row r="225" spans="1:4">
      <c r="A225" s="183">
        <v>44158</v>
      </c>
      <c r="B225" s="180">
        <v>505.32</v>
      </c>
      <c r="C225" s="180">
        <v>600.12</v>
      </c>
      <c r="D225" s="180">
        <v>6.66</v>
      </c>
    </row>
    <row r="226" spans="1:4">
      <c r="A226" s="183">
        <v>44159</v>
      </c>
      <c r="B226" s="180">
        <v>512.30999999999995</v>
      </c>
      <c r="C226" s="180">
        <v>608.83000000000004</v>
      </c>
      <c r="D226" s="180">
        <v>6.75</v>
      </c>
    </row>
    <row r="227" spans="1:4">
      <c r="A227" s="183">
        <v>44160</v>
      </c>
      <c r="B227" s="180">
        <v>511.69</v>
      </c>
      <c r="C227" s="180">
        <v>609.05999999999995</v>
      </c>
      <c r="D227" s="180">
        <v>6.78</v>
      </c>
    </row>
    <row r="228" spans="1:4">
      <c r="A228" s="183">
        <v>44161</v>
      </c>
      <c r="B228" s="180">
        <v>508.12</v>
      </c>
      <c r="C228" s="180">
        <v>604.82000000000005</v>
      </c>
      <c r="D228" s="180">
        <v>6.72</v>
      </c>
    </row>
    <row r="229" spans="1:4">
      <c r="A229" s="183">
        <v>44162</v>
      </c>
      <c r="B229" s="180">
        <v>508.21</v>
      </c>
      <c r="C229" s="180">
        <v>605.94000000000005</v>
      </c>
      <c r="D229" s="180">
        <v>6.7</v>
      </c>
    </row>
    <row r="230" spans="1:4">
      <c r="A230" s="183">
        <v>44165</v>
      </c>
      <c r="B230" s="180">
        <v>506.4</v>
      </c>
      <c r="C230" s="180">
        <v>606.82000000000005</v>
      </c>
      <c r="D230" s="180">
        <v>6.65</v>
      </c>
    </row>
    <row r="231" spans="1:4">
      <c r="A231" s="183">
        <v>44166</v>
      </c>
      <c r="B231" s="180">
        <v>506.98</v>
      </c>
      <c r="C231" s="180">
        <v>607.41</v>
      </c>
      <c r="D231" s="180">
        <v>6.66</v>
      </c>
    </row>
    <row r="232" spans="1:4">
      <c r="A232" s="183">
        <v>44167</v>
      </c>
      <c r="B232" s="180">
        <v>509.14</v>
      </c>
      <c r="C232" s="180">
        <v>613.77</v>
      </c>
      <c r="D232" s="180">
        <v>6.73</v>
      </c>
    </row>
    <row r="233" spans="1:4">
      <c r="A233" s="183">
        <v>44168</v>
      </c>
      <c r="B233" s="180">
        <v>510</v>
      </c>
      <c r="C233" s="180">
        <v>617.61</v>
      </c>
      <c r="D233" s="180">
        <v>6.79</v>
      </c>
    </row>
    <row r="234" spans="1:4">
      <c r="A234" s="183">
        <v>44169</v>
      </c>
      <c r="B234" s="180">
        <v>511.25</v>
      </c>
      <c r="C234" s="180">
        <v>622.14</v>
      </c>
      <c r="D234" s="180">
        <v>6.88</v>
      </c>
    </row>
    <row r="235" spans="1:4">
      <c r="A235" s="183">
        <v>44172</v>
      </c>
      <c r="B235" s="180">
        <v>512.54</v>
      </c>
      <c r="C235" s="180">
        <v>619.76</v>
      </c>
      <c r="D235" s="180">
        <v>6.89</v>
      </c>
    </row>
    <row r="236" spans="1:4">
      <c r="A236" s="183">
        <v>44173</v>
      </c>
      <c r="B236" s="180">
        <v>514.13</v>
      </c>
      <c r="C236" s="180">
        <v>623.74</v>
      </c>
      <c r="D236" s="180">
        <v>7.03</v>
      </c>
    </row>
    <row r="237" spans="1:4">
      <c r="A237" s="183">
        <v>44174</v>
      </c>
      <c r="B237" s="180">
        <v>515.48</v>
      </c>
      <c r="C237" s="180">
        <v>624.97</v>
      </c>
      <c r="D237" s="180">
        <v>7.03</v>
      </c>
    </row>
    <row r="238" spans="1:4">
      <c r="A238" s="183">
        <v>44175</v>
      </c>
      <c r="B238" s="180">
        <v>518.77</v>
      </c>
      <c r="C238" s="180">
        <v>627.91999999999996</v>
      </c>
      <c r="D238" s="180">
        <v>7.06</v>
      </c>
    </row>
    <row r="239" spans="1:4">
      <c r="A239" s="183">
        <v>44176</v>
      </c>
      <c r="B239" s="180">
        <v>520.62</v>
      </c>
      <c r="C239" s="180">
        <v>630.94000000000005</v>
      </c>
      <c r="D239" s="180">
        <v>7.11</v>
      </c>
    </row>
    <row r="240" spans="1:4">
      <c r="A240" s="183">
        <v>44179</v>
      </c>
      <c r="B240" s="180">
        <v>522.46</v>
      </c>
      <c r="C240" s="180">
        <v>635</v>
      </c>
      <c r="D240" s="180">
        <v>7.16</v>
      </c>
    </row>
    <row r="241" spans="1:4">
      <c r="A241" s="183">
        <v>44180</v>
      </c>
      <c r="B241" s="180">
        <v>525.09</v>
      </c>
      <c r="C241" s="180">
        <v>638.35</v>
      </c>
      <c r="D241" s="180">
        <v>7.15</v>
      </c>
    </row>
    <row r="242" spans="1:4">
      <c r="A242" s="183">
        <v>44181</v>
      </c>
      <c r="B242" s="180">
        <v>524.9</v>
      </c>
      <c r="C242" s="180">
        <v>640.64</v>
      </c>
      <c r="D242" s="180">
        <v>7.16</v>
      </c>
    </row>
    <row r="243" spans="1:4">
      <c r="A243" s="183">
        <v>44182</v>
      </c>
      <c r="B243" s="180">
        <v>523.41999999999996</v>
      </c>
      <c r="C243" s="180">
        <v>640.20000000000005</v>
      </c>
      <c r="D243" s="180">
        <v>7.19</v>
      </c>
    </row>
    <row r="244" spans="1:4">
      <c r="A244" s="183">
        <v>44183</v>
      </c>
      <c r="B244" s="180">
        <v>522.23</v>
      </c>
      <c r="C244" s="180">
        <v>639.73</v>
      </c>
      <c r="D244" s="180">
        <v>7.1</v>
      </c>
    </row>
    <row r="245" spans="1:4">
      <c r="A245" s="183">
        <v>44186</v>
      </c>
      <c r="B245" s="180">
        <v>521.66</v>
      </c>
      <c r="C245" s="180">
        <v>634.96</v>
      </c>
      <c r="D245" s="180">
        <v>6.95</v>
      </c>
    </row>
    <row r="246" spans="1:4">
      <c r="A246" s="183">
        <v>44187</v>
      </c>
      <c r="B246" s="180">
        <v>521.97</v>
      </c>
      <c r="C246" s="180">
        <v>637.05999999999995</v>
      </c>
      <c r="D246" s="180">
        <v>6.91</v>
      </c>
    </row>
    <row r="247" spans="1:4">
      <c r="A247" s="183">
        <v>44188</v>
      </c>
      <c r="B247" s="180">
        <v>522.21</v>
      </c>
      <c r="C247" s="180">
        <v>636.78</v>
      </c>
      <c r="D247" s="180">
        <v>6.93</v>
      </c>
    </row>
    <row r="248" spans="1:4">
      <c r="A248" s="183">
        <v>44189</v>
      </c>
      <c r="B248" s="180">
        <v>522.48</v>
      </c>
      <c r="C248" s="180">
        <v>636.96</v>
      </c>
      <c r="D248" s="180">
        <v>6.99</v>
      </c>
    </row>
    <row r="249" spans="1:4">
      <c r="A249" s="183">
        <v>44190</v>
      </c>
      <c r="B249" s="181">
        <v>522.57000000000005</v>
      </c>
      <c r="C249" s="181">
        <v>637.07000000000005</v>
      </c>
      <c r="D249" s="181">
        <v>7.09</v>
      </c>
    </row>
    <row r="250" spans="1:4">
      <c r="A250" s="183">
        <v>44193</v>
      </c>
      <c r="B250" s="181">
        <v>523.25</v>
      </c>
      <c r="C250" s="181">
        <v>640.92999999999995</v>
      </c>
      <c r="D250" s="181">
        <v>7.1</v>
      </c>
    </row>
    <row r="251" spans="1:4">
      <c r="A251" s="183">
        <v>44194</v>
      </c>
      <c r="B251" s="181">
        <v>522.29999999999995</v>
      </c>
      <c r="C251" s="181">
        <v>639.82000000000005</v>
      </c>
      <c r="D251" s="181">
        <v>7.1</v>
      </c>
    </row>
    <row r="252" spans="1:4">
      <c r="A252" s="183">
        <v>44195</v>
      </c>
      <c r="B252" s="181">
        <v>522.59</v>
      </c>
      <c r="C252" s="181">
        <v>641.11</v>
      </c>
      <c r="D252" s="181">
        <v>7.02</v>
      </c>
    </row>
    <row r="253" spans="1:4">
      <c r="A253" s="183">
        <v>44204</v>
      </c>
      <c r="B253" s="181">
        <v>522.79</v>
      </c>
      <c r="C253" s="181">
        <v>639.74</v>
      </c>
      <c r="D253" s="181">
        <v>7.02</v>
      </c>
    </row>
    <row r="254" spans="1:4">
      <c r="A254" s="183">
        <v>44207</v>
      </c>
      <c r="B254" s="181">
        <v>523.76</v>
      </c>
      <c r="C254" s="181">
        <v>636.84</v>
      </c>
      <c r="D254" s="181">
        <v>7.03</v>
      </c>
    </row>
    <row r="255" spans="1:4">
      <c r="A255" s="183">
        <v>44208</v>
      </c>
      <c r="B255" s="181">
        <v>525.44000000000005</v>
      </c>
      <c r="C255" s="181">
        <v>639.04</v>
      </c>
      <c r="D255" s="181">
        <v>7.09</v>
      </c>
    </row>
    <row r="256" spans="1:4">
      <c r="A256" s="183">
        <v>44209</v>
      </c>
      <c r="B256" s="181">
        <v>526.89</v>
      </c>
      <c r="C256" s="181">
        <v>642.33000000000004</v>
      </c>
      <c r="D256" s="181">
        <v>7.14</v>
      </c>
    </row>
    <row r="257" spans="1:4">
      <c r="A257" s="183">
        <v>44210</v>
      </c>
      <c r="B257" s="181">
        <v>525.45000000000005</v>
      </c>
      <c r="C257" s="181">
        <v>639.32000000000005</v>
      </c>
      <c r="D257" s="181">
        <v>7.16</v>
      </c>
    </row>
    <row r="258" spans="1:4">
      <c r="A258" s="183">
        <v>44211</v>
      </c>
      <c r="B258" s="181">
        <v>522.53</v>
      </c>
      <c r="C258" s="181">
        <v>634.35</v>
      </c>
      <c r="D258" s="181">
        <v>7.13</v>
      </c>
    </row>
    <row r="259" spans="1:4">
      <c r="A259" s="183">
        <v>44214</v>
      </c>
      <c r="B259" s="181">
        <v>522.19000000000005</v>
      </c>
      <c r="C259" s="181">
        <v>629.91999999999996</v>
      </c>
      <c r="D259" s="181">
        <v>7.03</v>
      </c>
    </row>
    <row r="260" spans="1:4">
      <c r="A260" s="183">
        <v>44215</v>
      </c>
      <c r="B260" s="181">
        <v>519.30999999999995</v>
      </c>
      <c r="C260" s="181">
        <v>629.4</v>
      </c>
      <c r="D260" s="181">
        <v>7.04</v>
      </c>
    </row>
    <row r="261" spans="1:4">
      <c r="A261" s="183">
        <v>44216</v>
      </c>
      <c r="B261" s="181">
        <v>519.19000000000005</v>
      </c>
      <c r="C261" s="181">
        <v>629.57000000000005</v>
      </c>
      <c r="D261" s="181">
        <v>7.08</v>
      </c>
    </row>
    <row r="262" spans="1:4">
      <c r="A262" s="183">
        <v>44217</v>
      </c>
      <c r="B262" s="181">
        <v>518.89</v>
      </c>
      <c r="C262" s="181">
        <v>629.98</v>
      </c>
      <c r="D262" s="181">
        <v>7.05</v>
      </c>
    </row>
    <row r="263" spans="1:4">
      <c r="A263" s="183">
        <v>44218</v>
      </c>
      <c r="B263" s="181">
        <v>518.44000000000005</v>
      </c>
      <c r="C263" s="181">
        <v>631.1</v>
      </c>
      <c r="D263" s="181">
        <v>6.95</v>
      </c>
    </row>
    <row r="264" spans="1:4">
      <c r="A264" s="183">
        <v>44221</v>
      </c>
      <c r="B264" s="181">
        <v>518.36</v>
      </c>
      <c r="C264" s="181">
        <v>629.39</v>
      </c>
      <c r="D264" s="181">
        <v>6.88</v>
      </c>
    </row>
    <row r="265" spans="1:4">
      <c r="A265" s="183">
        <v>44222</v>
      </c>
      <c r="B265" s="181">
        <v>518.26</v>
      </c>
      <c r="C265" s="181">
        <v>628.49</v>
      </c>
      <c r="D265" s="181">
        <v>6.86</v>
      </c>
    </row>
    <row r="266" spans="1:4">
      <c r="A266" s="183">
        <v>44223</v>
      </c>
      <c r="B266" s="181">
        <v>518.16</v>
      </c>
      <c r="C266" s="181">
        <v>628.05999999999995</v>
      </c>
      <c r="D266" s="181">
        <v>6.89</v>
      </c>
    </row>
    <row r="267" spans="1:4">
      <c r="A267" s="183">
        <v>44225</v>
      </c>
      <c r="B267" s="181">
        <v>518.27</v>
      </c>
      <c r="C267" s="181">
        <v>627.83000000000004</v>
      </c>
      <c r="D267" s="181">
        <v>6.8</v>
      </c>
    </row>
    <row r="268" spans="1:4">
      <c r="A268" s="183">
        <v>44228</v>
      </c>
      <c r="B268" s="181">
        <v>518.88</v>
      </c>
      <c r="C268" s="181">
        <v>627.48</v>
      </c>
      <c r="D268" s="181">
        <v>6.87</v>
      </c>
    </row>
    <row r="269" spans="1:4">
      <c r="A269" s="183">
        <v>44229</v>
      </c>
      <c r="B269" s="181">
        <v>519.20000000000005</v>
      </c>
      <c r="C269" s="181">
        <v>626.52</v>
      </c>
      <c r="D269" s="181">
        <v>6.84</v>
      </c>
    </row>
    <row r="270" spans="1:4">
      <c r="A270" s="183">
        <v>44230</v>
      </c>
      <c r="B270" s="181">
        <v>520.15</v>
      </c>
      <c r="C270" s="181">
        <v>625.58000000000004</v>
      </c>
      <c r="D270" s="181">
        <v>6.84</v>
      </c>
    </row>
    <row r="271" spans="1:4">
      <c r="A271" s="183">
        <v>44231</v>
      </c>
      <c r="B271" s="181">
        <v>520.6</v>
      </c>
      <c r="C271" s="181">
        <v>623.94000000000005</v>
      </c>
      <c r="D271" s="181">
        <v>6.9</v>
      </c>
    </row>
    <row r="272" spans="1:4">
      <c r="A272" s="183">
        <v>44232</v>
      </c>
      <c r="B272" s="181">
        <v>521.13</v>
      </c>
      <c r="C272" s="181">
        <v>624.21</v>
      </c>
      <c r="D272" s="181">
        <v>6.95</v>
      </c>
    </row>
    <row r="273" spans="1:4">
      <c r="A273" s="183">
        <v>44235</v>
      </c>
      <c r="B273" s="181">
        <v>521.79999999999995</v>
      </c>
      <c r="C273" s="181">
        <v>627.66999999999996</v>
      </c>
      <c r="D273" s="181">
        <v>7.01</v>
      </c>
    </row>
    <row r="274" spans="1:4">
      <c r="A274" s="183">
        <v>44236</v>
      </c>
      <c r="B274" s="181">
        <v>522.6</v>
      </c>
      <c r="C274" s="181">
        <v>632.76</v>
      </c>
      <c r="D274" s="181">
        <v>7.06</v>
      </c>
    </row>
    <row r="275" spans="1:4">
      <c r="A275" s="183">
        <v>44237</v>
      </c>
      <c r="B275" s="181">
        <v>523.13</v>
      </c>
      <c r="C275" s="181">
        <v>634.09</v>
      </c>
      <c r="D275" s="181">
        <v>7.09</v>
      </c>
    </row>
    <row r="276" spans="1:4">
      <c r="A276" s="183">
        <v>44238</v>
      </c>
      <c r="B276" s="181">
        <v>524.07000000000005</v>
      </c>
      <c r="C276" s="181">
        <v>635.59</v>
      </c>
      <c r="D276" s="181">
        <v>7.11</v>
      </c>
    </row>
    <row r="277" spans="1:4">
      <c r="A277" s="183">
        <v>44239</v>
      </c>
      <c r="B277" s="181">
        <v>524.28</v>
      </c>
      <c r="C277" s="181">
        <v>634.79999999999995</v>
      </c>
      <c r="D277" s="181">
        <v>7.06</v>
      </c>
    </row>
    <row r="278" spans="1:4">
      <c r="A278" s="183">
        <v>44242</v>
      </c>
      <c r="B278" s="181">
        <v>524.6</v>
      </c>
      <c r="C278" s="181">
        <v>636.6</v>
      </c>
      <c r="D278" s="181">
        <v>7.16</v>
      </c>
    </row>
    <row r="279" spans="1:4">
      <c r="A279" s="183">
        <v>44243</v>
      </c>
      <c r="B279" s="181">
        <v>524.91999999999996</v>
      </c>
      <c r="C279" s="181">
        <v>638.09</v>
      </c>
      <c r="D279" s="181">
        <v>7.16</v>
      </c>
    </row>
    <row r="280" spans="1:4">
      <c r="A280" s="183">
        <v>44244</v>
      </c>
      <c r="B280" s="181">
        <v>524.33000000000004</v>
      </c>
      <c r="C280" s="181">
        <v>632.6</v>
      </c>
      <c r="D280" s="181">
        <v>7.11</v>
      </c>
    </row>
    <row r="281" spans="1:4">
      <c r="A281" s="183">
        <v>44245</v>
      </c>
      <c r="B281" s="181">
        <v>524.34</v>
      </c>
      <c r="C281" s="181">
        <v>632.92999999999995</v>
      </c>
      <c r="D281" s="181">
        <v>7.12</v>
      </c>
    </row>
    <row r="282" spans="1:4">
      <c r="A282" s="183">
        <v>44246</v>
      </c>
      <c r="B282" s="181">
        <v>524.48</v>
      </c>
      <c r="C282" s="181">
        <v>636.4</v>
      </c>
      <c r="D282" s="181">
        <v>7.1</v>
      </c>
    </row>
    <row r="283" spans="1:4">
      <c r="A283" s="183">
        <v>44249</v>
      </c>
      <c r="B283" s="181">
        <v>525.1</v>
      </c>
      <c r="C283" s="181">
        <v>635.79</v>
      </c>
      <c r="D283" s="181">
        <v>7.03</v>
      </c>
    </row>
    <row r="284" spans="1:4">
      <c r="A284" s="183">
        <v>44250</v>
      </c>
      <c r="B284" s="181">
        <v>525.76</v>
      </c>
      <c r="C284" s="181">
        <v>638.75</v>
      </c>
      <c r="D284" s="181">
        <v>7.08</v>
      </c>
    </row>
    <row r="285" spans="1:4">
      <c r="A285" s="183">
        <v>44251</v>
      </c>
      <c r="B285" s="181">
        <v>526.45000000000005</v>
      </c>
      <c r="C285" s="181">
        <v>640.37</v>
      </c>
      <c r="D285" s="181">
        <v>7.16</v>
      </c>
    </row>
    <row r="286" spans="1:4">
      <c r="A286" s="183">
        <v>44252</v>
      </c>
      <c r="B286" s="181">
        <v>526.97</v>
      </c>
      <c r="C286" s="181">
        <v>643.96</v>
      </c>
      <c r="D286" s="181">
        <v>7.16</v>
      </c>
    </row>
    <row r="287" spans="1:4">
      <c r="A287" s="183">
        <v>44253</v>
      </c>
      <c r="B287" s="181">
        <v>527.96</v>
      </c>
      <c r="C287" s="181">
        <v>640.20000000000005</v>
      </c>
      <c r="D287" s="181">
        <v>7.08</v>
      </c>
    </row>
    <row r="288" spans="1:4">
      <c r="A288" s="183">
        <v>44256</v>
      </c>
      <c r="B288" s="181">
        <v>528.37</v>
      </c>
      <c r="C288" s="181">
        <v>636.1</v>
      </c>
      <c r="D288" s="181">
        <v>7.13</v>
      </c>
    </row>
    <row r="289" spans="1:4">
      <c r="A289" s="183">
        <v>44257</v>
      </c>
      <c r="B289" s="181">
        <v>527.36</v>
      </c>
      <c r="C289" s="181">
        <v>633.20000000000005</v>
      </c>
      <c r="D289" s="181">
        <v>7.07</v>
      </c>
    </row>
    <row r="290" spans="1:4">
      <c r="A290" s="183">
        <v>44258</v>
      </c>
      <c r="B290" s="181">
        <v>525.99</v>
      </c>
      <c r="C290" s="181">
        <v>636.45000000000005</v>
      </c>
      <c r="D290" s="181">
        <v>7.14</v>
      </c>
    </row>
    <row r="291" spans="1:4">
      <c r="A291" s="183">
        <v>44259</v>
      </c>
      <c r="B291" s="181">
        <v>524.98</v>
      </c>
      <c r="C291" s="181">
        <v>631.71</v>
      </c>
      <c r="D291" s="181">
        <v>7.11</v>
      </c>
    </row>
    <row r="292" spans="1:4">
      <c r="A292" s="183">
        <v>44260</v>
      </c>
      <c r="B292" s="181">
        <v>525.46</v>
      </c>
      <c r="C292" s="181">
        <v>626.82000000000005</v>
      </c>
      <c r="D292" s="181">
        <v>7.03</v>
      </c>
    </row>
    <row r="293" spans="1:4">
      <c r="A293" s="183">
        <v>44264</v>
      </c>
      <c r="B293" s="181">
        <v>525.29</v>
      </c>
      <c r="C293" s="181">
        <v>625.36</v>
      </c>
      <c r="D293" s="181">
        <v>7.1</v>
      </c>
    </row>
    <row r="294" spans="1:4">
      <c r="A294" s="183">
        <v>44265</v>
      </c>
      <c r="B294" s="181">
        <v>525.92999999999995</v>
      </c>
      <c r="C294" s="181">
        <v>625.91</v>
      </c>
      <c r="D294" s="181">
        <v>7.11</v>
      </c>
    </row>
    <row r="295" spans="1:4">
      <c r="A295" s="183">
        <v>44266</v>
      </c>
      <c r="B295" s="181">
        <v>526.38</v>
      </c>
      <c r="C295" s="181">
        <v>629.66</v>
      </c>
      <c r="D295" s="181">
        <v>7.16</v>
      </c>
    </row>
    <row r="296" spans="1:4">
      <c r="A296" s="183">
        <v>44267</v>
      </c>
      <c r="B296" s="181">
        <v>526.88</v>
      </c>
      <c r="C296" s="181">
        <v>627.66999999999996</v>
      </c>
      <c r="D296" s="181">
        <v>7.15</v>
      </c>
    </row>
    <row r="297" spans="1:4">
      <c r="A297" s="183">
        <v>44270</v>
      </c>
      <c r="B297" s="181">
        <v>527.04999999999995</v>
      </c>
      <c r="C297" s="181">
        <v>628.51</v>
      </c>
      <c r="D297" s="181">
        <v>7.21</v>
      </c>
    </row>
    <row r="298" spans="1:4">
      <c r="A298" s="183">
        <v>44271</v>
      </c>
      <c r="B298" s="181">
        <v>527.69000000000005</v>
      </c>
      <c r="C298" s="181">
        <v>629.53</v>
      </c>
      <c r="D298" s="181">
        <v>7.24</v>
      </c>
    </row>
    <row r="299" spans="1:4">
      <c r="A299" s="183">
        <v>44272</v>
      </c>
      <c r="B299" s="181">
        <v>527.69000000000005</v>
      </c>
      <c r="C299" s="181">
        <v>628.37</v>
      </c>
      <c r="D299" s="181">
        <v>7.22</v>
      </c>
    </row>
    <row r="300" spans="1:4">
      <c r="A300" s="183">
        <v>44273</v>
      </c>
      <c r="B300" s="181">
        <v>527.41999999999996</v>
      </c>
      <c r="C300" s="181">
        <v>629.79</v>
      </c>
      <c r="D300" s="181">
        <v>7.16</v>
      </c>
    </row>
    <row r="301" spans="1:4">
      <c r="A301" s="183">
        <v>44274</v>
      </c>
      <c r="B301" s="181">
        <v>527.87</v>
      </c>
      <c r="C301" s="181">
        <v>627.79999999999995</v>
      </c>
      <c r="D301" s="181">
        <v>7.12</v>
      </c>
    </row>
    <row r="302" spans="1:4">
      <c r="A302" s="183">
        <v>44277</v>
      </c>
      <c r="B302" s="181">
        <v>527.76</v>
      </c>
      <c r="C302" s="181">
        <v>627.98</v>
      </c>
      <c r="D302" s="181">
        <v>7.09</v>
      </c>
    </row>
    <row r="303" spans="1:4">
      <c r="A303" s="183">
        <v>44278</v>
      </c>
      <c r="B303" s="181">
        <v>528.12</v>
      </c>
      <c r="C303" s="181">
        <v>627.92999999999995</v>
      </c>
      <c r="D303" s="181">
        <v>6.93</v>
      </c>
    </row>
    <row r="304" spans="1:4">
      <c r="A304" s="183">
        <v>44279</v>
      </c>
      <c r="B304" s="181">
        <v>528.32000000000005</v>
      </c>
      <c r="C304" s="181">
        <v>625.16</v>
      </c>
      <c r="D304" s="181">
        <v>6.97</v>
      </c>
    </row>
    <row r="305" spans="1:4">
      <c r="A305" s="183">
        <v>44280</v>
      </c>
      <c r="B305" s="181">
        <v>528.67999999999995</v>
      </c>
      <c r="C305" s="181">
        <v>624.37</v>
      </c>
      <c r="D305" s="181">
        <v>6.96</v>
      </c>
    </row>
    <row r="306" spans="1:4">
      <c r="A306" s="183">
        <v>44281</v>
      </c>
      <c r="B306" s="181">
        <v>529.49</v>
      </c>
      <c r="C306" s="181">
        <v>624.37</v>
      </c>
      <c r="D306" s="181">
        <v>6.98</v>
      </c>
    </row>
    <row r="307" spans="1:4">
      <c r="A307" s="183">
        <v>44284</v>
      </c>
      <c r="B307" s="181">
        <v>530.08000000000004</v>
      </c>
      <c r="C307" s="181">
        <v>624.12</v>
      </c>
      <c r="D307" s="181">
        <v>6.98</v>
      </c>
    </row>
    <row r="308" spans="1:4">
      <c r="A308" s="183">
        <v>44285</v>
      </c>
      <c r="B308" s="181">
        <v>530.70000000000005</v>
      </c>
      <c r="C308" s="181">
        <v>622.94000000000005</v>
      </c>
      <c r="D308" s="181">
        <v>6.99</v>
      </c>
    </row>
    <row r="309" spans="1:4">
      <c r="A309" s="183">
        <v>44286</v>
      </c>
      <c r="B309" s="181">
        <v>531.16999999999996</v>
      </c>
      <c r="C309" s="181">
        <v>622.96</v>
      </c>
      <c r="D309" s="181">
        <v>7.02</v>
      </c>
    </row>
    <row r="310" spans="1:4">
      <c r="A310" s="183">
        <v>44287</v>
      </c>
      <c r="B310" s="181">
        <v>532.14</v>
      </c>
      <c r="C310" s="181">
        <v>624.63</v>
      </c>
      <c r="D310" s="181">
        <v>7.01</v>
      </c>
    </row>
    <row r="311" spans="1:4">
      <c r="A311" s="183">
        <v>44288</v>
      </c>
      <c r="B311" s="181">
        <v>533.16999999999996</v>
      </c>
      <c r="C311" s="181">
        <v>628.02</v>
      </c>
      <c r="D311" s="181">
        <v>7</v>
      </c>
    </row>
    <row r="312" spans="1:4">
      <c r="A312" s="183">
        <v>44291</v>
      </c>
      <c r="B312" s="181">
        <v>533.84</v>
      </c>
      <c r="C312" s="181">
        <v>626.73</v>
      </c>
      <c r="D312" s="181">
        <v>6.99</v>
      </c>
    </row>
    <row r="313" spans="1:4">
      <c r="A313" s="183">
        <v>44292</v>
      </c>
      <c r="B313" s="181">
        <v>535.11</v>
      </c>
      <c r="C313" s="181">
        <v>632.07000000000005</v>
      </c>
      <c r="D313" s="181">
        <v>7</v>
      </c>
    </row>
    <row r="314" spans="1:4">
      <c r="A314" s="183">
        <v>44293</v>
      </c>
      <c r="B314" s="181">
        <v>536.58000000000004</v>
      </c>
      <c r="C314" s="181">
        <v>637.66999999999996</v>
      </c>
      <c r="D314" s="181">
        <v>6.92</v>
      </c>
    </row>
    <row r="315" spans="1:4">
      <c r="A315" s="183">
        <v>44294</v>
      </c>
      <c r="B315" s="181">
        <v>537.36</v>
      </c>
      <c r="C315" s="181">
        <v>637.58000000000004</v>
      </c>
      <c r="D315" s="181">
        <v>6.97</v>
      </c>
    </row>
    <row r="316" spans="1:4">
      <c r="A316" s="183">
        <v>44295</v>
      </c>
      <c r="B316" s="181">
        <v>532.78</v>
      </c>
      <c r="C316" s="181">
        <v>633.58000000000004</v>
      </c>
      <c r="D316" s="181">
        <v>6.9</v>
      </c>
    </row>
    <row r="317" spans="1:4">
      <c r="A317" s="183">
        <v>44298</v>
      </c>
      <c r="B317" s="181">
        <v>528.1</v>
      </c>
      <c r="C317" s="181">
        <v>628.49</v>
      </c>
      <c r="D317" s="181">
        <v>6.83</v>
      </c>
    </row>
    <row r="318" spans="1:4">
      <c r="A318" s="183">
        <v>44299</v>
      </c>
      <c r="B318" s="181">
        <v>519.42999999999995</v>
      </c>
      <c r="C318" s="181">
        <v>617.91</v>
      </c>
      <c r="D318" s="181">
        <v>6.73</v>
      </c>
    </row>
    <row r="319" spans="1:4">
      <c r="A319" s="183">
        <v>44300</v>
      </c>
      <c r="B319" s="181">
        <v>519.34</v>
      </c>
      <c r="C319" s="181">
        <v>620.91999999999996</v>
      </c>
      <c r="D319" s="181">
        <v>6.86</v>
      </c>
    </row>
    <row r="320" spans="1:4">
      <c r="A320" s="183">
        <v>44301</v>
      </c>
      <c r="B320" s="181">
        <v>521.20000000000005</v>
      </c>
      <c r="C320" s="181">
        <v>624.29</v>
      </c>
      <c r="D320" s="181">
        <v>6.79</v>
      </c>
    </row>
    <row r="321" spans="1:4">
      <c r="A321" s="183">
        <v>44302</v>
      </c>
      <c r="B321" s="181">
        <v>522.20000000000005</v>
      </c>
      <c r="C321" s="181">
        <v>625.49</v>
      </c>
      <c r="D321" s="181">
        <v>6.89</v>
      </c>
    </row>
    <row r="322" spans="1:4">
      <c r="A322" s="183">
        <v>44305</v>
      </c>
      <c r="B322" s="181">
        <v>522.21</v>
      </c>
      <c r="C322" s="181">
        <v>628.69000000000005</v>
      </c>
      <c r="D322" s="181">
        <v>6.87</v>
      </c>
    </row>
    <row r="323" spans="1:4">
      <c r="A323" s="183">
        <v>44306</v>
      </c>
      <c r="B323" s="181">
        <v>521.89</v>
      </c>
      <c r="C323" s="181">
        <v>629.29</v>
      </c>
      <c r="D323" s="181">
        <v>6.85</v>
      </c>
    </row>
    <row r="324" spans="1:4">
      <c r="A324" s="183">
        <v>44307</v>
      </c>
      <c r="B324" s="181">
        <v>522.23</v>
      </c>
      <c r="C324" s="181">
        <v>626.94000000000005</v>
      </c>
      <c r="D324" s="181">
        <v>6.79</v>
      </c>
    </row>
    <row r="325" spans="1:4">
      <c r="A325" s="183">
        <v>44308</v>
      </c>
      <c r="B325" s="181">
        <v>522.24</v>
      </c>
      <c r="C325" s="181">
        <v>628.99</v>
      </c>
      <c r="D325" s="181">
        <v>6.86</v>
      </c>
    </row>
    <row r="326" spans="1:4">
      <c r="A326" s="183">
        <v>44309</v>
      </c>
      <c r="B326" s="181">
        <v>521.89</v>
      </c>
      <c r="C326" s="181">
        <v>629.24</v>
      </c>
      <c r="D326" s="181">
        <v>6.94</v>
      </c>
    </row>
    <row r="327" spans="1:4">
      <c r="A327" s="183">
        <v>44312</v>
      </c>
      <c r="B327" s="181">
        <v>520.46</v>
      </c>
      <c r="C327" s="181">
        <v>629.6</v>
      </c>
      <c r="D327" s="181">
        <v>6.95</v>
      </c>
    </row>
    <row r="328" spans="1:4">
      <c r="A328" s="183">
        <v>44313</v>
      </c>
      <c r="B328" s="181">
        <v>520.29</v>
      </c>
      <c r="C328" s="181">
        <v>627.78</v>
      </c>
      <c r="D328" s="181">
        <v>6.94</v>
      </c>
    </row>
    <row r="329" spans="1:4">
      <c r="A329" s="183">
        <v>44314</v>
      </c>
      <c r="B329" s="181">
        <v>519.80999999999995</v>
      </c>
      <c r="C329" s="181">
        <v>627.20000000000005</v>
      </c>
      <c r="D329" s="181">
        <v>6.95</v>
      </c>
    </row>
    <row r="330" spans="1:4">
      <c r="A330" s="183">
        <v>44315</v>
      </c>
      <c r="B330" s="181">
        <v>520.63</v>
      </c>
      <c r="C330" s="181">
        <v>630.95000000000005</v>
      </c>
      <c r="D330" s="181">
        <v>7.01</v>
      </c>
    </row>
    <row r="331" spans="1:4">
      <c r="A331" s="183">
        <v>44316</v>
      </c>
      <c r="B331" s="181">
        <v>520.69000000000005</v>
      </c>
      <c r="C331" s="181">
        <v>629.62</v>
      </c>
      <c r="D331" s="181">
        <v>6.95</v>
      </c>
    </row>
    <row r="332" spans="1:4">
      <c r="A332" s="183">
        <v>44319</v>
      </c>
      <c r="B332" s="181">
        <v>520.63</v>
      </c>
      <c r="C332" s="181">
        <v>627.41</v>
      </c>
      <c r="D332" s="181">
        <v>6.87</v>
      </c>
    </row>
    <row r="333" spans="1:4">
      <c r="A333" s="183">
        <v>44320</v>
      </c>
      <c r="B333" s="181">
        <v>520.88</v>
      </c>
      <c r="C333" s="181">
        <v>625.26</v>
      </c>
      <c r="D333" s="181">
        <v>6.93</v>
      </c>
    </row>
    <row r="334" spans="1:4">
      <c r="A334" s="183">
        <v>44321</v>
      </c>
      <c r="B334" s="181">
        <v>521.04</v>
      </c>
      <c r="C334" s="181">
        <v>625.46</v>
      </c>
      <c r="D334" s="181">
        <v>6.97</v>
      </c>
    </row>
    <row r="335" spans="1:4">
      <c r="A335" s="183">
        <v>44322</v>
      </c>
      <c r="B335" s="181">
        <v>521.45000000000005</v>
      </c>
      <c r="C335" s="181">
        <v>628.19000000000005</v>
      </c>
      <c r="D335" s="181">
        <v>6.99</v>
      </c>
    </row>
    <row r="336" spans="1:4">
      <c r="A336" s="183">
        <v>44323</v>
      </c>
      <c r="B336" s="181">
        <v>522.09</v>
      </c>
      <c r="C336" s="181">
        <v>630.67999999999995</v>
      </c>
      <c r="D336" s="181">
        <v>7.05</v>
      </c>
    </row>
    <row r="337" spans="1:4">
      <c r="A337" s="183">
        <v>44326</v>
      </c>
      <c r="B337" s="181">
        <v>522.37</v>
      </c>
      <c r="C337" s="181">
        <v>635.30999999999995</v>
      </c>
      <c r="D337" s="181">
        <v>7.06</v>
      </c>
    </row>
    <row r="338" spans="1:4">
      <c r="A338" s="183">
        <v>44327</v>
      </c>
      <c r="B338" s="181">
        <v>522.1</v>
      </c>
      <c r="C338" s="181">
        <v>635.08000000000004</v>
      </c>
      <c r="D338" s="181">
        <v>7.06</v>
      </c>
    </row>
    <row r="339" spans="1:4">
      <c r="A339" s="183">
        <v>44328</v>
      </c>
      <c r="B339" s="181">
        <v>522.27</v>
      </c>
      <c r="C339" s="181">
        <v>633.77</v>
      </c>
      <c r="D339" s="181">
        <v>7.03</v>
      </c>
    </row>
    <row r="340" spans="1:4">
      <c r="A340" s="183">
        <v>44329</v>
      </c>
      <c r="B340" s="181">
        <v>523.1</v>
      </c>
      <c r="C340" s="181">
        <v>631.16999999999996</v>
      </c>
      <c r="D340" s="181">
        <v>7.03</v>
      </c>
    </row>
    <row r="341" spans="1:4">
      <c r="A341" s="183">
        <v>44330</v>
      </c>
      <c r="B341" s="181">
        <v>522.48</v>
      </c>
      <c r="C341" s="181">
        <v>632.66999999999996</v>
      </c>
      <c r="D341" s="181">
        <v>7.06</v>
      </c>
    </row>
    <row r="342" spans="1:4">
      <c r="A342" s="183">
        <v>44333</v>
      </c>
      <c r="B342" s="181">
        <v>521.91</v>
      </c>
      <c r="C342" s="181">
        <v>634.42999999999995</v>
      </c>
      <c r="D342" s="181">
        <v>7.06</v>
      </c>
    </row>
    <row r="343" spans="1:4">
      <c r="A343" s="183">
        <v>44334</v>
      </c>
      <c r="B343" s="181">
        <v>521.54999999999995</v>
      </c>
      <c r="C343" s="181">
        <v>637.23</v>
      </c>
      <c r="D343" s="181">
        <v>7.08</v>
      </c>
    </row>
    <row r="344" spans="1:4">
      <c r="A344" s="183">
        <v>44335</v>
      </c>
      <c r="B344" s="181">
        <v>520.72</v>
      </c>
      <c r="C344" s="181">
        <v>635.85</v>
      </c>
      <c r="D344" s="181">
        <v>7.07</v>
      </c>
    </row>
    <row r="345" spans="1:4">
      <c r="A345" s="183">
        <v>44336</v>
      </c>
      <c r="B345" s="181">
        <v>520.74</v>
      </c>
      <c r="C345" s="181">
        <v>634.57000000000005</v>
      </c>
      <c r="D345" s="181">
        <v>7.07</v>
      </c>
    </row>
    <row r="346" spans="1:4">
      <c r="A346" s="183">
        <v>44337</v>
      </c>
      <c r="B346" s="181">
        <v>520.54</v>
      </c>
      <c r="C346" s="181">
        <v>636.46</v>
      </c>
      <c r="D346" s="181">
        <v>7.09</v>
      </c>
    </row>
    <row r="347" spans="1:4">
      <c r="A347" s="183">
        <v>44340</v>
      </c>
      <c r="B347" s="181">
        <v>520.58000000000004</v>
      </c>
      <c r="C347" s="181">
        <v>635.73</v>
      </c>
      <c r="D347" s="181">
        <v>7.07</v>
      </c>
    </row>
    <row r="348" spans="1:4">
      <c r="A348" s="183">
        <v>44341</v>
      </c>
      <c r="B348" s="181">
        <v>520.57000000000005</v>
      </c>
      <c r="C348" s="181">
        <v>638.01</v>
      </c>
      <c r="D348" s="181">
        <v>7.1</v>
      </c>
    </row>
    <row r="349" spans="1:4">
      <c r="A349" s="183">
        <v>44342</v>
      </c>
      <c r="B349" s="181">
        <v>520.67999999999995</v>
      </c>
      <c r="C349" s="181">
        <v>637.41999999999996</v>
      </c>
      <c r="D349" s="181">
        <v>7.08</v>
      </c>
    </row>
    <row r="350" spans="1:4">
      <c r="A350" s="183">
        <v>44343</v>
      </c>
      <c r="B350" s="181">
        <v>520.78</v>
      </c>
      <c r="C350" s="181">
        <v>635.04</v>
      </c>
      <c r="D350" s="181">
        <v>7.09</v>
      </c>
    </row>
    <row r="351" spans="1:4">
      <c r="A351" s="183">
        <v>44347</v>
      </c>
      <c r="B351" s="181">
        <v>520.61</v>
      </c>
      <c r="C351" s="181">
        <v>634.52</v>
      </c>
      <c r="D351" s="181">
        <v>7.09</v>
      </c>
    </row>
    <row r="352" spans="1:4">
      <c r="A352" s="183">
        <v>44348</v>
      </c>
      <c r="B352" s="181">
        <v>520.66999999999996</v>
      </c>
      <c r="C352" s="181">
        <v>636.73</v>
      </c>
      <c r="D352" s="181">
        <v>7.08</v>
      </c>
    </row>
    <row r="353" spans="1:4">
      <c r="A353" s="183">
        <v>44349</v>
      </c>
      <c r="B353" s="181">
        <v>520.66999999999996</v>
      </c>
      <c r="C353" s="181">
        <v>634.12</v>
      </c>
      <c r="D353" s="181">
        <v>7.08</v>
      </c>
    </row>
    <row r="354" spans="1:4">
      <c r="A354" s="183">
        <v>44350</v>
      </c>
      <c r="B354" s="181">
        <v>520.22</v>
      </c>
      <c r="C354" s="181">
        <v>634.55999999999995</v>
      </c>
      <c r="D354" s="181">
        <v>7.11</v>
      </c>
    </row>
    <row r="355" spans="1:4">
      <c r="A355" s="183">
        <v>44351</v>
      </c>
      <c r="B355" s="181">
        <v>520.04</v>
      </c>
      <c r="C355" s="181">
        <v>630.13</v>
      </c>
      <c r="D355" s="181">
        <v>7.1</v>
      </c>
    </row>
    <row r="356" spans="1:4">
      <c r="A356" s="183">
        <v>44354</v>
      </c>
      <c r="B356" s="181">
        <v>520.03</v>
      </c>
      <c r="C356" s="181">
        <v>632.29999999999995</v>
      </c>
      <c r="D356" s="181">
        <v>7.14</v>
      </c>
    </row>
    <row r="357" spans="1:4">
      <c r="A357" s="183">
        <v>44355</v>
      </c>
      <c r="B357" s="181">
        <v>519.83000000000004</v>
      </c>
      <c r="C357" s="181">
        <v>632.79</v>
      </c>
      <c r="D357" s="181">
        <v>7.15</v>
      </c>
    </row>
    <row r="358" spans="1:4">
      <c r="A358" s="183">
        <v>44356</v>
      </c>
      <c r="B358" s="181">
        <v>519.57000000000005</v>
      </c>
      <c r="C358" s="181">
        <v>633.29999999999995</v>
      </c>
      <c r="D358" s="181">
        <v>7.2</v>
      </c>
    </row>
    <row r="359" spans="1:4">
      <c r="A359" s="183">
        <v>44357</v>
      </c>
      <c r="B359" s="181">
        <v>519.28</v>
      </c>
      <c r="C359" s="181">
        <v>631.65</v>
      </c>
      <c r="D359" s="181">
        <v>7.19</v>
      </c>
    </row>
    <row r="360" spans="1:4">
      <c r="A360" s="183">
        <v>44358</v>
      </c>
      <c r="B360" s="181">
        <v>518.61</v>
      </c>
      <c r="C360" s="181">
        <v>630.16</v>
      </c>
      <c r="D360" s="181">
        <v>7.24</v>
      </c>
    </row>
    <row r="361" spans="1:4">
      <c r="A361" s="183">
        <v>44361</v>
      </c>
      <c r="B361" s="181">
        <v>516.99</v>
      </c>
      <c r="C361" s="181">
        <v>626.17999999999995</v>
      </c>
      <c r="D361" s="181">
        <v>7.15</v>
      </c>
    </row>
    <row r="362" spans="1:4">
      <c r="A362" s="183">
        <v>44362</v>
      </c>
      <c r="B362" s="181">
        <v>515.67999999999995</v>
      </c>
      <c r="C362" s="181">
        <v>625.16</v>
      </c>
      <c r="D362" s="181">
        <v>7.18</v>
      </c>
    </row>
    <row r="363" spans="1:4">
      <c r="A363" s="183">
        <v>44363</v>
      </c>
      <c r="B363" s="181">
        <v>514.87</v>
      </c>
      <c r="C363" s="181">
        <v>624.17999999999995</v>
      </c>
      <c r="D363" s="181">
        <v>7.16</v>
      </c>
    </row>
    <row r="364" spans="1:4">
      <c r="A364" s="183">
        <v>44364</v>
      </c>
      <c r="B364" s="181">
        <v>514.11</v>
      </c>
      <c r="C364" s="181">
        <v>614.36</v>
      </c>
      <c r="D364" s="181">
        <v>7.09</v>
      </c>
    </row>
    <row r="365" spans="1:4">
      <c r="A365" s="183">
        <v>44365</v>
      </c>
      <c r="B365" s="181">
        <v>513.73</v>
      </c>
      <c r="C365" s="181">
        <v>612.16</v>
      </c>
      <c r="D365" s="181">
        <v>7.12</v>
      </c>
    </row>
    <row r="366" spans="1:4">
      <c r="A366" s="183">
        <v>44368</v>
      </c>
      <c r="B366" s="181">
        <v>513.29</v>
      </c>
      <c r="C366" s="181">
        <v>610.71</v>
      </c>
      <c r="D366" s="181">
        <v>7.03</v>
      </c>
    </row>
    <row r="367" spans="1:4">
      <c r="A367" s="183">
        <v>44369</v>
      </c>
      <c r="B367" s="181">
        <v>513.07000000000005</v>
      </c>
      <c r="C367" s="181">
        <v>609.73</v>
      </c>
      <c r="D367" s="181">
        <v>7.01</v>
      </c>
    </row>
    <row r="368" spans="1:4">
      <c r="A368" s="183">
        <v>44370</v>
      </c>
      <c r="B368" s="181">
        <v>512.01</v>
      </c>
      <c r="C368" s="181">
        <v>611.34</v>
      </c>
      <c r="D368" s="181">
        <v>7.05</v>
      </c>
    </row>
    <row r="369" spans="1:4">
      <c r="A369" s="183">
        <v>44371</v>
      </c>
      <c r="B369" s="181">
        <v>507.9</v>
      </c>
      <c r="C369" s="181">
        <v>606.64</v>
      </c>
      <c r="D369" s="181">
        <v>7.03</v>
      </c>
    </row>
    <row r="370" spans="1:4">
      <c r="A370" s="183">
        <v>44372</v>
      </c>
      <c r="B370" s="181">
        <v>499.38</v>
      </c>
      <c r="C370" s="181">
        <v>596.36</v>
      </c>
      <c r="D370" s="181">
        <v>6.92</v>
      </c>
    </row>
    <row r="371" spans="1:4">
      <c r="A371" s="183">
        <v>44375</v>
      </c>
      <c r="B371" s="181">
        <v>496.83</v>
      </c>
      <c r="C371" s="181">
        <v>593.07000000000005</v>
      </c>
      <c r="D371" s="181">
        <v>6.89</v>
      </c>
    </row>
    <row r="372" spans="1:4">
      <c r="A372" s="183">
        <v>44376</v>
      </c>
      <c r="B372" s="181">
        <v>495.37</v>
      </c>
      <c r="C372" s="181">
        <v>589.89</v>
      </c>
      <c r="D372" s="181">
        <v>6.84</v>
      </c>
    </row>
    <row r="373" spans="1:4">
      <c r="A373" s="183">
        <v>44377</v>
      </c>
      <c r="B373" s="181">
        <v>495.86</v>
      </c>
      <c r="C373" s="181">
        <v>589.67999999999995</v>
      </c>
      <c r="D373" s="181">
        <v>6.78</v>
      </c>
    </row>
    <row r="374" spans="1:4">
      <c r="A374" s="183">
        <v>44378</v>
      </c>
      <c r="B374" s="182">
        <v>495.84</v>
      </c>
      <c r="C374" s="182">
        <v>587.62</v>
      </c>
      <c r="D374" s="182">
        <v>6.8</v>
      </c>
    </row>
    <row r="375" spans="1:4">
      <c r="A375" s="183">
        <v>44379</v>
      </c>
      <c r="B375" s="182">
        <v>495.49</v>
      </c>
      <c r="C375" s="182">
        <v>585.66999999999996</v>
      </c>
      <c r="D375" s="182">
        <v>6.72</v>
      </c>
    </row>
    <row r="376" spans="1:4">
      <c r="A376" s="183">
        <v>44383</v>
      </c>
      <c r="B376" s="182">
        <v>495.59</v>
      </c>
      <c r="C376" s="182">
        <v>586.67999999999995</v>
      </c>
      <c r="D376" s="182">
        <v>6.75</v>
      </c>
    </row>
    <row r="377" spans="1:4">
      <c r="A377" s="183">
        <v>44384</v>
      </c>
      <c r="B377" s="182">
        <v>495.21</v>
      </c>
      <c r="C377" s="182">
        <v>585.73</v>
      </c>
      <c r="D377" s="182">
        <v>6.67</v>
      </c>
    </row>
    <row r="378" spans="1:4">
      <c r="A378" s="183">
        <v>44385</v>
      </c>
      <c r="B378" s="182">
        <v>495.38</v>
      </c>
      <c r="C378" s="182">
        <v>586.08000000000004</v>
      </c>
      <c r="D378" s="182">
        <v>6.6</v>
      </c>
    </row>
    <row r="379" spans="1:4">
      <c r="A379" s="183">
        <v>44386</v>
      </c>
      <c r="B379" s="182">
        <v>495.77</v>
      </c>
      <c r="C379" s="182">
        <v>587.74</v>
      </c>
      <c r="D379" s="182">
        <v>6.67</v>
      </c>
    </row>
    <row r="380" spans="1:4">
      <c r="A380" s="183">
        <v>44389</v>
      </c>
      <c r="B380" s="182">
        <v>495.88</v>
      </c>
      <c r="C380" s="182">
        <v>587.72</v>
      </c>
      <c r="D380" s="182">
        <v>6.64</v>
      </c>
    </row>
    <row r="381" spans="1:4">
      <c r="A381" s="183">
        <v>44390</v>
      </c>
      <c r="B381" s="182">
        <v>496.16</v>
      </c>
      <c r="C381" s="182">
        <v>587.54999999999995</v>
      </c>
      <c r="D381" s="182">
        <v>6.7</v>
      </c>
    </row>
    <row r="382" spans="1:4">
      <c r="A382" s="183">
        <v>44391</v>
      </c>
      <c r="B382" s="182">
        <v>495.61</v>
      </c>
      <c r="C382" s="182">
        <v>584.57000000000005</v>
      </c>
      <c r="D382" s="182">
        <v>6.69</v>
      </c>
    </row>
    <row r="383" spans="1:4">
      <c r="A383" s="183">
        <v>44392</v>
      </c>
      <c r="B383" s="182">
        <v>495.44</v>
      </c>
      <c r="C383" s="182">
        <v>586.70000000000005</v>
      </c>
      <c r="D383" s="182">
        <v>6.69</v>
      </c>
    </row>
    <row r="384" spans="1:4">
      <c r="A384" s="183">
        <v>44393</v>
      </c>
      <c r="B384" s="182">
        <v>494.78</v>
      </c>
      <c r="C384" s="182">
        <v>584.78</v>
      </c>
      <c r="D384" s="182">
        <v>6.68</v>
      </c>
    </row>
    <row r="385" spans="1:4">
      <c r="A385" s="183">
        <v>44396</v>
      </c>
      <c r="B385" s="182">
        <v>492.91</v>
      </c>
      <c r="C385" s="182">
        <v>580.6</v>
      </c>
      <c r="D385" s="182">
        <v>6.61</v>
      </c>
    </row>
    <row r="386" spans="1:4">
      <c r="A386" s="183">
        <v>44397</v>
      </c>
      <c r="B386" s="182">
        <v>491.15</v>
      </c>
      <c r="C386" s="182">
        <v>579.51</v>
      </c>
      <c r="D386" s="182">
        <v>6.59</v>
      </c>
    </row>
    <row r="387" spans="1:4">
      <c r="A387" s="183">
        <v>44398</v>
      </c>
      <c r="B387" s="182">
        <v>487.57</v>
      </c>
      <c r="C387" s="182">
        <v>574.02</v>
      </c>
      <c r="D387" s="182">
        <v>6.56</v>
      </c>
    </row>
    <row r="388" spans="1:4">
      <c r="A388" s="183">
        <v>44399</v>
      </c>
      <c r="B388" s="182">
        <v>484.42</v>
      </c>
      <c r="C388" s="182">
        <v>571.37</v>
      </c>
      <c r="D388" s="182">
        <v>6.57</v>
      </c>
    </row>
    <row r="389" spans="1:4">
      <c r="A389" s="183">
        <v>44400</v>
      </c>
      <c r="B389" s="182">
        <v>483.42</v>
      </c>
      <c r="C389" s="182">
        <v>568.89</v>
      </c>
      <c r="D389" s="182">
        <v>6.57</v>
      </c>
    </row>
    <row r="390" spans="1:4">
      <c r="A390" s="183">
        <v>44403</v>
      </c>
      <c r="B390" s="182">
        <v>482.52</v>
      </c>
      <c r="C390" s="182">
        <v>569.28</v>
      </c>
      <c r="D390" s="182">
        <v>6.52</v>
      </c>
    </row>
    <row r="391" spans="1:4">
      <c r="A391" s="183">
        <v>44404</v>
      </c>
      <c r="B391" s="182">
        <v>482.28</v>
      </c>
      <c r="C391" s="182">
        <v>568.13</v>
      </c>
      <c r="D391" s="182">
        <v>6.53</v>
      </c>
    </row>
    <row r="392" spans="1:4">
      <c r="A392" s="183">
        <v>44405</v>
      </c>
      <c r="B392" s="182">
        <v>482.32</v>
      </c>
      <c r="C392" s="182">
        <v>570.01</v>
      </c>
      <c r="D392" s="182">
        <v>6.56</v>
      </c>
    </row>
    <row r="393" spans="1:4">
      <c r="A393" s="183">
        <v>44406</v>
      </c>
      <c r="B393" s="182">
        <v>484.36</v>
      </c>
      <c r="C393" s="182">
        <v>575.08000000000004</v>
      </c>
      <c r="D393" s="182">
        <v>6.62</v>
      </c>
    </row>
    <row r="394" spans="1:4">
      <c r="A394" s="183">
        <v>44407</v>
      </c>
      <c r="B394" s="182">
        <v>486.24</v>
      </c>
      <c r="C394" s="182">
        <v>578.33000000000004</v>
      </c>
      <c r="D394" s="182">
        <v>6.66</v>
      </c>
    </row>
    <row r="395" spans="1:4">
      <c r="A395" s="183">
        <v>44410</v>
      </c>
      <c r="B395" s="182">
        <v>488.19</v>
      </c>
      <c r="C395" s="182">
        <v>580.70000000000005</v>
      </c>
      <c r="D395" s="182">
        <v>6.69</v>
      </c>
    </row>
    <row r="396" spans="1:4">
      <c r="A396" s="183">
        <v>44411</v>
      </c>
      <c r="B396" s="182">
        <v>490.93</v>
      </c>
      <c r="C396" s="182">
        <v>583.32000000000005</v>
      </c>
      <c r="D396" s="182">
        <v>6.74</v>
      </c>
    </row>
    <row r="397" spans="1:4">
      <c r="A397" s="183">
        <v>44412</v>
      </c>
      <c r="B397" s="182">
        <v>492.3</v>
      </c>
      <c r="C397" s="182">
        <v>583.77</v>
      </c>
      <c r="D397" s="182">
        <v>6.76</v>
      </c>
    </row>
    <row r="398" spans="1:4">
      <c r="A398" s="183">
        <v>44413</v>
      </c>
      <c r="B398" s="182">
        <v>493.35</v>
      </c>
      <c r="C398" s="182">
        <v>583.78</v>
      </c>
      <c r="D398" s="182">
        <v>6.75</v>
      </c>
    </row>
    <row r="399" spans="1:4">
      <c r="A399" s="183">
        <v>44414</v>
      </c>
      <c r="B399" s="182">
        <v>492.62</v>
      </c>
      <c r="C399" s="182">
        <v>581.73</v>
      </c>
      <c r="D399" s="182">
        <v>6.73</v>
      </c>
    </row>
    <row r="400" spans="1:4">
      <c r="A400" s="183">
        <v>44417</v>
      </c>
      <c r="B400" s="182">
        <v>491.29</v>
      </c>
      <c r="C400" s="182">
        <v>577.80999999999995</v>
      </c>
      <c r="D400" s="182">
        <v>6.69</v>
      </c>
    </row>
    <row r="401" spans="1:4">
      <c r="A401" s="183">
        <v>44418</v>
      </c>
      <c r="B401" s="182">
        <v>490.64</v>
      </c>
      <c r="C401" s="182">
        <v>575.13</v>
      </c>
      <c r="D401" s="182">
        <v>6.67</v>
      </c>
    </row>
    <row r="402" spans="1:4">
      <c r="A402" s="183">
        <v>44419</v>
      </c>
      <c r="B402" s="182">
        <v>491.07</v>
      </c>
      <c r="C402" s="182">
        <v>575.09</v>
      </c>
      <c r="D402" s="182">
        <v>6.63</v>
      </c>
    </row>
    <row r="403" spans="1:4">
      <c r="A403" s="183">
        <v>44420</v>
      </c>
      <c r="B403" s="182">
        <v>491.75</v>
      </c>
      <c r="C403" s="182">
        <v>577.30999999999995</v>
      </c>
      <c r="D403" s="182">
        <v>6.69</v>
      </c>
    </row>
    <row r="404" spans="1:4">
      <c r="A404" s="183">
        <v>44421</v>
      </c>
      <c r="B404" s="182">
        <v>492.26</v>
      </c>
      <c r="C404" s="182">
        <v>578.30999999999995</v>
      </c>
      <c r="D404" s="182">
        <v>6.7</v>
      </c>
    </row>
    <row r="405" spans="1:4">
      <c r="A405" s="183">
        <v>44424</v>
      </c>
      <c r="B405" s="182">
        <v>492.52</v>
      </c>
      <c r="C405" s="182">
        <v>580.29</v>
      </c>
      <c r="D405" s="182">
        <v>6.71</v>
      </c>
    </row>
    <row r="406" spans="1:4">
      <c r="A406" s="183">
        <v>44425</v>
      </c>
      <c r="B406" s="182">
        <v>492.14</v>
      </c>
      <c r="C406" s="182">
        <v>579.29999999999995</v>
      </c>
      <c r="D406" s="182">
        <v>6.7</v>
      </c>
    </row>
    <row r="407" spans="1:4">
      <c r="A407" s="183">
        <v>44426</v>
      </c>
      <c r="B407" s="182">
        <v>491.08</v>
      </c>
      <c r="C407" s="182">
        <v>575.35</v>
      </c>
      <c r="D407" s="182">
        <v>6.68</v>
      </c>
    </row>
    <row r="408" spans="1:4">
      <c r="A408" s="183">
        <v>44427</v>
      </c>
      <c r="B408" s="182">
        <v>490.69</v>
      </c>
      <c r="C408" s="182">
        <v>573.86</v>
      </c>
      <c r="D408" s="182">
        <v>6.62</v>
      </c>
    </row>
    <row r="409" spans="1:4">
      <c r="A409" s="183">
        <v>44428</v>
      </c>
      <c r="B409" s="182">
        <v>490.11</v>
      </c>
      <c r="C409" s="182">
        <v>572.15</v>
      </c>
      <c r="D409" s="182">
        <v>6.58</v>
      </c>
    </row>
    <row r="410" spans="1:4">
      <c r="A410" s="183">
        <v>44431</v>
      </c>
      <c r="B410" s="182">
        <v>490.56</v>
      </c>
      <c r="C410" s="182">
        <v>575.17999999999995</v>
      </c>
      <c r="D410" s="182">
        <v>6.62</v>
      </c>
    </row>
    <row r="411" spans="1:4">
      <c r="A411" s="183">
        <v>44432</v>
      </c>
      <c r="B411" s="182">
        <v>490.98</v>
      </c>
      <c r="C411" s="182">
        <v>575.97</v>
      </c>
      <c r="D411" s="182">
        <v>6.64</v>
      </c>
    </row>
    <row r="412" spans="1:4">
      <c r="A412" s="183">
        <v>44433</v>
      </c>
      <c r="B412" s="182">
        <v>492.28</v>
      </c>
      <c r="C412" s="182">
        <v>578.42999999999995</v>
      </c>
      <c r="D412" s="182">
        <v>6.68</v>
      </c>
    </row>
    <row r="413" spans="1:4">
      <c r="A413" s="183">
        <v>44434</v>
      </c>
      <c r="B413" s="182">
        <v>493.06</v>
      </c>
      <c r="C413" s="182">
        <v>580.42999999999995</v>
      </c>
      <c r="D413" s="182">
        <v>6.66</v>
      </c>
    </row>
    <row r="414" spans="1:4">
      <c r="A414" s="183">
        <v>44435</v>
      </c>
      <c r="B414" s="182">
        <v>493.71</v>
      </c>
      <c r="C414" s="182">
        <v>580.45000000000005</v>
      </c>
      <c r="D414" s="182">
        <v>6.67</v>
      </c>
    </row>
    <row r="415" spans="1:4">
      <c r="A415" s="183">
        <v>44438</v>
      </c>
      <c r="B415" s="182">
        <v>493.49</v>
      </c>
      <c r="C415" s="182">
        <v>582.27</v>
      </c>
      <c r="D415" s="182">
        <v>6.7</v>
      </c>
    </row>
    <row r="416" spans="1:4">
      <c r="A416" s="183">
        <v>44439</v>
      </c>
      <c r="B416" s="182">
        <v>493.12</v>
      </c>
      <c r="C416" s="182">
        <v>583.11</v>
      </c>
      <c r="D416" s="182">
        <v>6.73</v>
      </c>
    </row>
    <row r="417" spans="1:4">
      <c r="A417" s="183">
        <v>44440</v>
      </c>
      <c r="B417" s="182">
        <v>493.6</v>
      </c>
      <c r="C417" s="182">
        <v>583.34</v>
      </c>
      <c r="D417" s="182">
        <v>6.75</v>
      </c>
    </row>
    <row r="418" spans="1:4">
      <c r="A418" s="183">
        <v>44441</v>
      </c>
      <c r="B418" s="182">
        <v>493.54</v>
      </c>
      <c r="C418" s="182">
        <v>584.89</v>
      </c>
      <c r="D418" s="182">
        <v>6.78</v>
      </c>
    </row>
    <row r="419" spans="1:4">
      <c r="A419" s="183">
        <v>44442</v>
      </c>
      <c r="B419" s="182">
        <v>493.65</v>
      </c>
      <c r="C419" s="182">
        <v>586.05999999999995</v>
      </c>
      <c r="D419" s="182">
        <v>6.78</v>
      </c>
    </row>
    <row r="420" spans="1:4">
      <c r="A420" s="183">
        <v>44445</v>
      </c>
      <c r="B420" s="182">
        <v>493.48</v>
      </c>
      <c r="C420" s="182">
        <v>585.27</v>
      </c>
      <c r="D420" s="182">
        <v>6.76</v>
      </c>
    </row>
    <row r="421" spans="1:4">
      <c r="A421" s="183">
        <v>44446</v>
      </c>
      <c r="B421" s="182">
        <v>493.65</v>
      </c>
      <c r="C421" s="182">
        <v>585.86</v>
      </c>
      <c r="D421" s="182">
        <v>6.74</v>
      </c>
    </row>
    <row r="422" spans="1:4">
      <c r="A422" s="183">
        <v>44447</v>
      </c>
      <c r="B422" s="182">
        <v>493.66</v>
      </c>
      <c r="C422" s="182">
        <v>583.21</v>
      </c>
      <c r="D422" s="182">
        <v>6.72</v>
      </c>
    </row>
    <row r="423" spans="1:4">
      <c r="A423" s="183">
        <v>44448</v>
      </c>
      <c r="B423" s="182">
        <v>493.17</v>
      </c>
      <c r="C423" s="182">
        <v>583.52</v>
      </c>
      <c r="D423" s="182">
        <v>6.75</v>
      </c>
    </row>
    <row r="424" spans="1:4">
      <c r="A424" s="183">
        <v>44449</v>
      </c>
      <c r="B424" s="182">
        <v>492.85</v>
      </c>
      <c r="C424" s="182">
        <v>583.39</v>
      </c>
      <c r="D424" s="182">
        <v>6.77</v>
      </c>
    </row>
    <row r="425" spans="1:4">
      <c r="A425" s="183">
        <v>44452</v>
      </c>
      <c r="B425" s="182">
        <v>491.88</v>
      </c>
      <c r="C425" s="182">
        <v>579.98</v>
      </c>
      <c r="D425" s="182">
        <v>6.74</v>
      </c>
    </row>
    <row r="426" spans="1:4">
      <c r="A426" s="183">
        <v>44453</v>
      </c>
      <c r="B426" s="182">
        <v>490.19</v>
      </c>
      <c r="C426" s="182">
        <v>579.16</v>
      </c>
      <c r="D426" s="182">
        <v>6.72</v>
      </c>
    </row>
    <row r="427" spans="1:4">
      <c r="A427" s="183">
        <v>44454</v>
      </c>
      <c r="B427" s="182">
        <v>487</v>
      </c>
      <c r="C427" s="182">
        <v>575.78</v>
      </c>
      <c r="D427" s="182">
        <v>6.71</v>
      </c>
    </row>
    <row r="428" spans="1:4">
      <c r="A428" s="183">
        <v>44455</v>
      </c>
      <c r="B428" s="182">
        <v>486.37</v>
      </c>
      <c r="C428" s="182">
        <v>572.46</v>
      </c>
      <c r="D428" s="182">
        <v>6.72</v>
      </c>
    </row>
    <row r="429" spans="1:4">
      <c r="A429" s="183">
        <v>44456</v>
      </c>
      <c r="B429" s="182">
        <v>484.93</v>
      </c>
      <c r="C429" s="182">
        <v>571.39</v>
      </c>
      <c r="D429" s="182">
        <v>6.68</v>
      </c>
    </row>
    <row r="430" spans="1:4">
      <c r="A430" s="183">
        <v>44461</v>
      </c>
      <c r="B430" s="182">
        <v>484.23</v>
      </c>
      <c r="C430" s="182">
        <v>567.95000000000005</v>
      </c>
      <c r="D430" s="182">
        <v>6.65</v>
      </c>
    </row>
    <row r="431" spans="1:4">
      <c r="A431" s="183">
        <v>44462</v>
      </c>
      <c r="B431" s="182">
        <v>483.75</v>
      </c>
      <c r="C431" s="182">
        <v>567.04999999999995</v>
      </c>
      <c r="D431" s="182">
        <v>6.66</v>
      </c>
    </row>
    <row r="432" spans="1:4">
      <c r="A432" s="183">
        <v>44463</v>
      </c>
      <c r="B432" s="182">
        <v>482.24</v>
      </c>
      <c r="C432" s="182">
        <v>565.80999999999995</v>
      </c>
      <c r="D432" s="182">
        <v>6.61</v>
      </c>
    </row>
    <row r="433" spans="1:4">
      <c r="A433" s="183">
        <v>44464</v>
      </c>
      <c r="B433" s="182">
        <v>480.82</v>
      </c>
      <c r="C433" s="182">
        <v>564.15</v>
      </c>
      <c r="D433" s="182">
        <v>6.6</v>
      </c>
    </row>
    <row r="434" spans="1:4">
      <c r="A434" s="183">
        <v>44466</v>
      </c>
      <c r="B434" s="182">
        <v>481.29</v>
      </c>
      <c r="C434" s="182">
        <v>562.91999999999996</v>
      </c>
      <c r="D434" s="182">
        <v>6.63</v>
      </c>
    </row>
    <row r="435" spans="1:4">
      <c r="A435" s="183">
        <v>44467</v>
      </c>
      <c r="B435" s="182">
        <v>482.61</v>
      </c>
      <c r="C435" s="182">
        <v>563.54</v>
      </c>
      <c r="D435" s="182">
        <v>6.64</v>
      </c>
    </row>
    <row r="436" spans="1:4">
      <c r="A436" s="183">
        <v>44468</v>
      </c>
      <c r="B436" s="182">
        <v>483.49</v>
      </c>
      <c r="C436" s="182">
        <v>563.99</v>
      </c>
      <c r="D436" s="182">
        <v>6.65</v>
      </c>
    </row>
    <row r="437" spans="1:4">
      <c r="A437" s="183">
        <v>44469</v>
      </c>
      <c r="B437" s="182">
        <v>484.2</v>
      </c>
      <c r="C437" s="182">
        <v>561.42999999999995</v>
      </c>
      <c r="D437" s="182">
        <v>6.66</v>
      </c>
    </row>
    <row r="438" spans="1:4">
      <c r="A438" s="183">
        <v>44470</v>
      </c>
      <c r="B438" s="182">
        <v>485.32</v>
      </c>
      <c r="C438" s="182">
        <v>561.95000000000005</v>
      </c>
      <c r="D438" s="182">
        <v>6.64</v>
      </c>
    </row>
    <row r="439" spans="1:4">
      <c r="A439" s="183">
        <v>44473</v>
      </c>
      <c r="B439" s="182">
        <v>485.24</v>
      </c>
      <c r="C439" s="182">
        <v>563.27</v>
      </c>
      <c r="D439" s="182">
        <v>6.65</v>
      </c>
    </row>
    <row r="440" spans="1:4">
      <c r="A440" s="183">
        <v>44474</v>
      </c>
      <c r="B440" s="182">
        <v>484.67</v>
      </c>
      <c r="C440" s="182">
        <v>562.27</v>
      </c>
      <c r="D440" s="182">
        <v>6.67</v>
      </c>
    </row>
    <row r="441" spans="1:4">
      <c r="A441" s="183">
        <v>44475</v>
      </c>
      <c r="B441" s="182">
        <v>483.01</v>
      </c>
      <c r="C441" s="182">
        <v>557.44000000000005</v>
      </c>
      <c r="D441" s="182">
        <v>6.64</v>
      </c>
    </row>
    <row r="442" spans="1:4">
      <c r="A442" s="183">
        <v>44476</v>
      </c>
      <c r="B442" s="182">
        <v>480.87</v>
      </c>
      <c r="C442" s="182">
        <v>555.84</v>
      </c>
      <c r="D442" s="182">
        <v>6.66</v>
      </c>
    </row>
    <row r="443" spans="1:4">
      <c r="A443" s="183">
        <v>44477</v>
      </c>
      <c r="B443" s="182">
        <v>479.3</v>
      </c>
      <c r="C443" s="182">
        <v>554.41</v>
      </c>
      <c r="D443" s="182">
        <v>6.65</v>
      </c>
    </row>
    <row r="444" spans="1:4">
      <c r="A444" s="183">
        <v>44480</v>
      </c>
      <c r="B444" s="182">
        <v>478.71</v>
      </c>
      <c r="C444" s="182">
        <v>553.20000000000005</v>
      </c>
      <c r="D444" s="182">
        <v>6.68</v>
      </c>
    </row>
    <row r="445" spans="1:4">
      <c r="A445" s="183">
        <v>44481</v>
      </c>
      <c r="B445" s="182">
        <v>478.78</v>
      </c>
      <c r="C445" s="182">
        <v>553.37</v>
      </c>
      <c r="D445" s="182">
        <v>6.66</v>
      </c>
    </row>
    <row r="446" spans="1:4">
      <c r="A446" s="183">
        <v>44482</v>
      </c>
      <c r="B446" s="182">
        <v>479.18</v>
      </c>
      <c r="C446" s="182">
        <v>553.88</v>
      </c>
      <c r="D446" s="182">
        <v>6.68</v>
      </c>
    </row>
    <row r="447" spans="1:4">
      <c r="A447" s="183">
        <v>44483</v>
      </c>
      <c r="B447" s="182">
        <v>478.76</v>
      </c>
      <c r="C447" s="182">
        <v>555.89</v>
      </c>
      <c r="D447" s="182">
        <v>6.69</v>
      </c>
    </row>
    <row r="448" spans="1:4">
      <c r="A448" s="183">
        <v>44484</v>
      </c>
      <c r="B448" s="182">
        <v>478.42</v>
      </c>
      <c r="C448" s="182">
        <v>555.05999999999995</v>
      </c>
      <c r="D448" s="182">
        <v>6.72</v>
      </c>
    </row>
    <row r="449" spans="1:4">
      <c r="A449" s="183">
        <v>44487</v>
      </c>
      <c r="B449" s="182">
        <v>478.27</v>
      </c>
      <c r="C449" s="182">
        <v>553.88</v>
      </c>
      <c r="D449" s="182">
        <v>6.71</v>
      </c>
    </row>
    <row r="450" spans="1:4">
      <c r="A450" s="183">
        <v>44488</v>
      </c>
      <c r="B450" s="182">
        <v>477.34</v>
      </c>
      <c r="C450" s="182">
        <v>556.82000000000005</v>
      </c>
      <c r="D450" s="182">
        <v>6.74</v>
      </c>
    </row>
    <row r="451" spans="1:4">
      <c r="A451" s="183">
        <v>44489</v>
      </c>
      <c r="B451" s="182">
        <v>476.55</v>
      </c>
      <c r="C451" s="182">
        <v>553.94000000000005</v>
      </c>
      <c r="D451" s="182">
        <v>6.71</v>
      </c>
    </row>
    <row r="452" spans="1:4">
      <c r="A452" s="183">
        <v>44490</v>
      </c>
      <c r="B452" s="182">
        <v>476.47</v>
      </c>
      <c r="C452" s="182">
        <v>554.61</v>
      </c>
      <c r="D452" s="182">
        <v>6.7</v>
      </c>
    </row>
    <row r="453" spans="1:4">
      <c r="A453" s="183">
        <v>44491</v>
      </c>
      <c r="B453" s="182">
        <v>476.48</v>
      </c>
      <c r="C453" s="182">
        <v>554.77</v>
      </c>
      <c r="D453" s="182">
        <v>6.75</v>
      </c>
    </row>
    <row r="454" spans="1:4">
      <c r="A454" s="183">
        <v>44494</v>
      </c>
      <c r="B454" s="182">
        <v>476.95</v>
      </c>
      <c r="C454" s="182">
        <v>554.5</v>
      </c>
      <c r="D454" s="182">
        <v>6.8</v>
      </c>
    </row>
    <row r="455" spans="1:4">
      <c r="A455" s="183">
        <v>44495</v>
      </c>
      <c r="B455" s="182">
        <v>476.94</v>
      </c>
      <c r="C455" s="182">
        <v>554.01</v>
      </c>
      <c r="D455" s="182">
        <v>6.88</v>
      </c>
    </row>
    <row r="456" spans="1:4">
      <c r="A456" s="183">
        <v>44496</v>
      </c>
      <c r="B456" s="182">
        <v>477.31</v>
      </c>
      <c r="C456" s="182">
        <v>553.35</v>
      </c>
      <c r="D456" s="182">
        <v>6.78</v>
      </c>
    </row>
    <row r="457" spans="1:4">
      <c r="A457" s="183">
        <v>44497</v>
      </c>
      <c r="B457" s="182">
        <v>477.79</v>
      </c>
      <c r="C457" s="182">
        <v>553.9</v>
      </c>
      <c r="D457" s="182">
        <v>6.79</v>
      </c>
    </row>
    <row r="458" spans="1:4">
      <c r="A458" s="183">
        <v>44498</v>
      </c>
      <c r="B458" s="182">
        <v>477.8</v>
      </c>
      <c r="C458" s="182">
        <v>556.73</v>
      </c>
      <c r="D458" s="182">
        <v>6.77</v>
      </c>
    </row>
    <row r="459" spans="1:4">
      <c r="A459" s="183">
        <v>44501</v>
      </c>
      <c r="B459" s="182">
        <v>477.45</v>
      </c>
      <c r="C459" s="182">
        <v>552.16999999999996</v>
      </c>
      <c r="D459" s="182">
        <v>6.74</v>
      </c>
    </row>
    <row r="460" spans="1:4">
      <c r="A460" s="183">
        <v>44502</v>
      </c>
      <c r="B460" s="182">
        <v>477.21</v>
      </c>
      <c r="C460" s="182">
        <v>553.41999999999996</v>
      </c>
      <c r="D460" s="182">
        <v>6.64</v>
      </c>
    </row>
    <row r="461" spans="1:4">
      <c r="A461" s="183">
        <v>44503</v>
      </c>
      <c r="B461" s="182">
        <v>476.85</v>
      </c>
      <c r="C461" s="182">
        <v>552.62</v>
      </c>
      <c r="D461" s="182">
        <v>6.64</v>
      </c>
    </row>
    <row r="462" spans="1:4">
      <c r="A462" s="183">
        <v>44504</v>
      </c>
      <c r="B462" s="182">
        <v>476.22</v>
      </c>
      <c r="C462" s="182">
        <v>550.08000000000004</v>
      </c>
      <c r="D462" s="182">
        <v>6.65</v>
      </c>
    </row>
    <row r="463" spans="1:4">
      <c r="A463" s="183">
        <v>44505</v>
      </c>
      <c r="B463" s="182">
        <v>475.91</v>
      </c>
      <c r="C463" s="182">
        <v>549.25</v>
      </c>
      <c r="D463" s="182">
        <v>6.64</v>
      </c>
    </row>
    <row r="464" spans="1:4">
      <c r="A464" s="183">
        <v>44508</v>
      </c>
      <c r="B464" s="182">
        <v>475.92</v>
      </c>
      <c r="C464" s="182">
        <v>550.12</v>
      </c>
      <c r="D464" s="182">
        <v>6.67</v>
      </c>
    </row>
    <row r="465" spans="1:4">
      <c r="A465" s="183">
        <v>44509</v>
      </c>
      <c r="B465" s="182">
        <v>475.76</v>
      </c>
      <c r="C465" s="182">
        <v>551.64</v>
      </c>
      <c r="D465" s="182">
        <v>6.7</v>
      </c>
    </row>
    <row r="466" spans="1:4">
      <c r="A466" s="183">
        <v>44510</v>
      </c>
      <c r="B466" s="182">
        <v>475.68</v>
      </c>
      <c r="C466" s="182">
        <v>550.74</v>
      </c>
      <c r="D466" s="182">
        <v>6.73</v>
      </c>
    </row>
    <row r="467" spans="1:4">
      <c r="A467" s="183">
        <v>44511</v>
      </c>
      <c r="B467" s="182">
        <v>475.57</v>
      </c>
      <c r="C467" s="182">
        <v>545.15</v>
      </c>
      <c r="D467" s="182">
        <v>6.7</v>
      </c>
    </row>
    <row r="468" spans="1:4">
      <c r="A468" s="183">
        <v>44512</v>
      </c>
      <c r="B468" s="182">
        <v>475.19</v>
      </c>
      <c r="C468" s="182">
        <v>543.66</v>
      </c>
      <c r="D468" s="182">
        <v>6.59</v>
      </c>
    </row>
    <row r="469" spans="1:4">
      <c r="A469" s="183">
        <v>44515</v>
      </c>
      <c r="B469" s="182">
        <v>475.65</v>
      </c>
      <c r="C469" s="182">
        <v>544.52</v>
      </c>
      <c r="D469" s="182">
        <v>6.57</v>
      </c>
    </row>
    <row r="470" spans="1:4">
      <c r="A470" s="183">
        <v>44516</v>
      </c>
      <c r="B470" s="182">
        <v>475.32</v>
      </c>
      <c r="C470" s="182">
        <v>539.91999999999996</v>
      </c>
      <c r="D470" s="182">
        <v>6.55</v>
      </c>
    </row>
    <row r="471" spans="1:4">
      <c r="A471" s="183">
        <v>44517</v>
      </c>
      <c r="B471" s="182">
        <v>475.99</v>
      </c>
      <c r="C471" s="182">
        <v>538.44000000000005</v>
      </c>
      <c r="D471" s="182">
        <v>6.54</v>
      </c>
    </row>
    <row r="472" spans="1:4">
      <c r="A472" s="183">
        <v>44518</v>
      </c>
      <c r="B472" s="182">
        <v>476.24</v>
      </c>
      <c r="C472" s="182">
        <v>539.63</v>
      </c>
      <c r="D472" s="182">
        <v>6.54</v>
      </c>
    </row>
    <row r="473" spans="1:4">
      <c r="A473" s="183">
        <v>44519</v>
      </c>
      <c r="B473" s="182">
        <v>476.28</v>
      </c>
      <c r="C473" s="182">
        <v>538.20000000000005</v>
      </c>
      <c r="D473" s="182">
        <v>6.5</v>
      </c>
    </row>
    <row r="474" spans="1:4">
      <c r="A474" s="183">
        <v>44522</v>
      </c>
      <c r="B474" s="182">
        <v>476.52</v>
      </c>
      <c r="C474" s="182">
        <v>537.47</v>
      </c>
      <c r="D474" s="182">
        <v>6.43</v>
      </c>
    </row>
    <row r="475" spans="1:4">
      <c r="A475" s="183">
        <v>44523</v>
      </c>
      <c r="B475" s="182">
        <v>477.15</v>
      </c>
      <c r="C475" s="182">
        <v>537.17999999999995</v>
      </c>
      <c r="D475" s="182">
        <v>6.37</v>
      </c>
    </row>
    <row r="476" spans="1:4">
      <c r="A476" s="183">
        <v>44524</v>
      </c>
      <c r="B476" s="182">
        <v>478.11</v>
      </c>
      <c r="C476" s="182">
        <v>535.72</v>
      </c>
      <c r="D476" s="182">
        <v>6.4</v>
      </c>
    </row>
    <row r="477" spans="1:4">
      <c r="A477" s="183">
        <v>44525</v>
      </c>
      <c r="B477" s="182">
        <v>480.22</v>
      </c>
      <c r="C477" s="182">
        <v>538.95000000000005</v>
      </c>
      <c r="D477" s="182">
        <v>6.44</v>
      </c>
    </row>
    <row r="478" spans="1:4">
      <c r="A478" s="183">
        <v>44526</v>
      </c>
      <c r="B478" s="182">
        <v>483.07</v>
      </c>
      <c r="C478" s="182">
        <v>544.17999999999995</v>
      </c>
      <c r="D478" s="182">
        <v>6.38</v>
      </c>
    </row>
    <row r="479" spans="1:4">
      <c r="A479" s="183">
        <v>44529</v>
      </c>
      <c r="B479" s="182">
        <v>485.86</v>
      </c>
      <c r="C479" s="182">
        <v>548.34</v>
      </c>
      <c r="D479" s="182">
        <v>6.48</v>
      </c>
    </row>
    <row r="480" spans="1:4">
      <c r="A480" s="183">
        <v>44530</v>
      </c>
      <c r="B480" s="182">
        <v>486.28</v>
      </c>
      <c r="C480" s="182">
        <v>552.46</v>
      </c>
      <c r="D480" s="182">
        <v>6.5</v>
      </c>
    </row>
    <row r="481" spans="1:4">
      <c r="A481" s="183">
        <v>44531</v>
      </c>
      <c r="B481" s="182">
        <v>487.98</v>
      </c>
      <c r="C481" s="182">
        <v>552.69000000000005</v>
      </c>
      <c r="D481" s="182">
        <v>6.6</v>
      </c>
    </row>
    <row r="482" spans="1:4">
      <c r="A482" s="183">
        <v>44532</v>
      </c>
      <c r="B482" s="182">
        <v>488.5</v>
      </c>
      <c r="C482" s="182">
        <v>553.13</v>
      </c>
      <c r="D482" s="182">
        <v>6.61</v>
      </c>
    </row>
    <row r="483" spans="1:4">
      <c r="A483" s="183">
        <v>44533</v>
      </c>
      <c r="B483" s="182">
        <v>489.99</v>
      </c>
      <c r="C483" s="182">
        <v>553.44000000000005</v>
      </c>
      <c r="D483" s="182">
        <v>6.65</v>
      </c>
    </row>
    <row r="484" spans="1:4">
      <c r="A484" s="183">
        <v>44536</v>
      </c>
      <c r="B484" s="182">
        <v>491.03</v>
      </c>
      <c r="C484" s="182">
        <v>554.77</v>
      </c>
      <c r="D484" s="182">
        <v>6.66</v>
      </c>
    </row>
    <row r="485" spans="1:4">
      <c r="A485" s="183">
        <v>44537</v>
      </c>
      <c r="B485" s="182">
        <v>492.41</v>
      </c>
      <c r="C485" s="182">
        <v>555.14</v>
      </c>
      <c r="D485" s="182">
        <v>6.62</v>
      </c>
    </row>
    <row r="486" spans="1:4">
      <c r="A486" s="183">
        <v>44538</v>
      </c>
      <c r="B486" s="182">
        <v>493.81</v>
      </c>
      <c r="C486" s="182">
        <v>557.22</v>
      </c>
      <c r="D486" s="182">
        <v>6.7</v>
      </c>
    </row>
    <row r="487" spans="1:4">
      <c r="A487" s="183">
        <v>44539</v>
      </c>
      <c r="B487" s="182">
        <v>495.24</v>
      </c>
      <c r="C487" s="182">
        <v>560.55999999999995</v>
      </c>
      <c r="D487" s="182">
        <v>6.72</v>
      </c>
    </row>
    <row r="488" spans="1:4">
      <c r="A488" s="183">
        <v>44540</v>
      </c>
      <c r="B488" s="182">
        <v>495.32</v>
      </c>
      <c r="C488" s="182">
        <v>558.82000000000005</v>
      </c>
      <c r="D488" s="182">
        <v>6.74</v>
      </c>
    </row>
    <row r="489" spans="1:4">
      <c r="A489" s="183">
        <v>44543</v>
      </c>
      <c r="B489" s="182">
        <v>494.67</v>
      </c>
      <c r="C489" s="182">
        <v>557.44000000000005</v>
      </c>
      <c r="D489" s="182">
        <v>6.74</v>
      </c>
    </row>
    <row r="490" spans="1:4">
      <c r="A490" s="183">
        <v>44544</v>
      </c>
      <c r="B490" s="182">
        <v>488.45</v>
      </c>
      <c r="C490" s="182">
        <v>552</v>
      </c>
      <c r="D490" s="182">
        <v>6.64</v>
      </c>
    </row>
    <row r="491" spans="1:4">
      <c r="A491" s="183">
        <v>44545</v>
      </c>
      <c r="B491" s="182">
        <v>482.02</v>
      </c>
      <c r="C491" s="182">
        <v>543.28</v>
      </c>
      <c r="D491" s="182">
        <v>6.53</v>
      </c>
    </row>
    <row r="492" spans="1:4">
      <c r="A492" s="183">
        <v>44546</v>
      </c>
      <c r="B492" s="182">
        <v>480.02</v>
      </c>
      <c r="C492" s="182">
        <v>543.04999999999995</v>
      </c>
      <c r="D492" s="182">
        <v>6.53</v>
      </c>
    </row>
    <row r="493" spans="1:4">
      <c r="A493" s="183">
        <v>44547</v>
      </c>
      <c r="B493" s="182">
        <v>481.19</v>
      </c>
      <c r="C493" s="182">
        <v>545.19000000000005</v>
      </c>
      <c r="D493" s="182">
        <v>6.53</v>
      </c>
    </row>
    <row r="494" spans="1:4">
      <c r="A494" s="183">
        <v>44550</v>
      </c>
      <c r="B494" s="182">
        <v>480.61</v>
      </c>
      <c r="C494" s="182">
        <v>541.02</v>
      </c>
      <c r="D494" s="182">
        <v>6.47</v>
      </c>
    </row>
    <row r="495" spans="1:4">
      <c r="A495" s="183">
        <v>44551</v>
      </c>
      <c r="B495" s="182">
        <v>481.11</v>
      </c>
      <c r="C495" s="182">
        <v>543.37</v>
      </c>
      <c r="D495" s="182">
        <v>6.51</v>
      </c>
    </row>
    <row r="496" spans="1:4">
      <c r="A496" s="183">
        <v>44552</v>
      </c>
      <c r="B496" s="182">
        <v>479.14</v>
      </c>
      <c r="C496" s="182">
        <v>540.61</v>
      </c>
      <c r="D496" s="182">
        <v>6.49</v>
      </c>
    </row>
    <row r="497" spans="1:4">
      <c r="A497" s="183">
        <v>44553</v>
      </c>
      <c r="B497" s="182">
        <v>478.22</v>
      </c>
      <c r="C497" s="182">
        <v>541.35</v>
      </c>
      <c r="D497" s="182">
        <v>6.52</v>
      </c>
    </row>
    <row r="498" spans="1:4">
      <c r="A498" s="183">
        <v>44554</v>
      </c>
      <c r="B498" s="182">
        <v>477.97</v>
      </c>
      <c r="C498" s="182">
        <v>542.07000000000005</v>
      </c>
      <c r="D498" s="182">
        <v>6.51</v>
      </c>
    </row>
    <row r="499" spans="1:4">
      <c r="A499" s="183">
        <v>44557</v>
      </c>
      <c r="B499" s="182">
        <v>478.48</v>
      </c>
      <c r="C499" s="182">
        <v>541.11</v>
      </c>
      <c r="D499" s="182">
        <v>6.51</v>
      </c>
    </row>
    <row r="500" spans="1:4">
      <c r="A500" s="183">
        <v>44558</v>
      </c>
      <c r="B500" s="182">
        <v>478.12</v>
      </c>
      <c r="C500" s="182">
        <v>541.80999999999995</v>
      </c>
      <c r="D500" s="182">
        <v>6.49</v>
      </c>
    </row>
    <row r="501" spans="1:4">
      <c r="A501" s="183">
        <v>44559</v>
      </c>
      <c r="B501" s="182">
        <v>478.64</v>
      </c>
      <c r="C501" s="182">
        <v>539.91</v>
      </c>
      <c r="D501" s="182">
        <v>6.5</v>
      </c>
    </row>
    <row r="502" spans="1:4">
      <c r="A502" s="183">
        <v>44560</v>
      </c>
      <c r="B502" s="182">
        <v>480.14</v>
      </c>
      <c r="C502" s="182">
        <v>542.61</v>
      </c>
      <c r="D502" s="182">
        <v>6.42</v>
      </c>
    </row>
    <row r="503" spans="1:4">
      <c r="A503" s="183">
        <v>44564</v>
      </c>
      <c r="B503" s="182">
        <v>481.59</v>
      </c>
      <c r="C503" s="182">
        <v>546.79999999999995</v>
      </c>
      <c r="D503" s="182">
        <v>6.48</v>
      </c>
    </row>
    <row r="504" spans="1:4">
      <c r="A504" s="183">
        <v>44565</v>
      </c>
      <c r="B504" s="182">
        <v>482.19</v>
      </c>
      <c r="C504" s="182">
        <v>544.91999999999996</v>
      </c>
      <c r="D504" s="182">
        <v>6.44</v>
      </c>
    </row>
    <row r="505" spans="1:4">
      <c r="A505" s="183">
        <v>44566</v>
      </c>
      <c r="B505" s="182">
        <v>482.55</v>
      </c>
      <c r="C505" s="182">
        <v>545.52</v>
      </c>
      <c r="D505" s="182">
        <v>6.37</v>
      </c>
    </row>
    <row r="506" spans="1:4">
      <c r="A506" s="183">
        <v>44568</v>
      </c>
      <c r="B506" s="182">
        <v>482.79</v>
      </c>
      <c r="C506" s="182">
        <v>546.28</v>
      </c>
      <c r="D506" s="182">
        <v>6.38</v>
      </c>
    </row>
    <row r="507" spans="1:4">
      <c r="A507" s="183">
        <v>44571</v>
      </c>
      <c r="B507" s="182">
        <v>482.96</v>
      </c>
      <c r="C507" s="182">
        <v>546.9</v>
      </c>
      <c r="D507" s="182">
        <v>6.44</v>
      </c>
    </row>
    <row r="508" spans="1:4">
      <c r="A508" s="183">
        <v>44572</v>
      </c>
      <c r="B508" s="182">
        <v>482.32</v>
      </c>
      <c r="C508" s="182">
        <v>546.61</v>
      </c>
      <c r="D508" s="182">
        <v>6.44</v>
      </c>
    </row>
    <row r="509" spans="1:4">
      <c r="A509" s="183">
        <v>44573</v>
      </c>
      <c r="B509" s="182">
        <v>481.49</v>
      </c>
      <c r="C509" s="182">
        <v>547.21</v>
      </c>
      <c r="D509" s="182">
        <v>6.47</v>
      </c>
    </row>
    <row r="510" spans="1:4">
      <c r="A510" s="183">
        <v>44574</v>
      </c>
      <c r="B510" s="182">
        <v>480.83</v>
      </c>
      <c r="C510" s="182">
        <v>551.46</v>
      </c>
      <c r="D510" s="182">
        <v>6.44</v>
      </c>
    </row>
    <row r="511" spans="1:4">
      <c r="A511" s="183">
        <v>44575</v>
      </c>
      <c r="B511" s="182">
        <v>480.88</v>
      </c>
      <c r="C511" s="182">
        <v>550.94000000000005</v>
      </c>
      <c r="D511" s="182">
        <v>6.32</v>
      </c>
    </row>
    <row r="512" spans="1:4">
      <c r="A512" s="183">
        <v>44578</v>
      </c>
      <c r="B512" s="182">
        <v>481.49</v>
      </c>
      <c r="C512" s="182">
        <v>550.01</v>
      </c>
      <c r="D512" s="182">
        <v>6.3</v>
      </c>
    </row>
    <row r="513" spans="1:4">
      <c r="A513" s="183">
        <v>44579</v>
      </c>
      <c r="B513" s="182">
        <v>481.52</v>
      </c>
      <c r="C513" s="182">
        <v>548.74</v>
      </c>
      <c r="D513" s="182">
        <v>6.28</v>
      </c>
    </row>
    <row r="514" spans="1:4">
      <c r="A514" s="183">
        <v>44580</v>
      </c>
      <c r="B514" s="182">
        <v>481.65</v>
      </c>
      <c r="C514" s="182">
        <v>546.14</v>
      </c>
      <c r="D514" s="182">
        <v>6.3</v>
      </c>
    </row>
    <row r="515" spans="1:4">
      <c r="A515" s="183">
        <v>44581</v>
      </c>
      <c r="B515" s="182">
        <v>481.66</v>
      </c>
      <c r="C515" s="182">
        <v>546.54</v>
      </c>
      <c r="D515" s="182">
        <v>6.29</v>
      </c>
    </row>
    <row r="516" spans="1:4">
      <c r="A516" s="183">
        <v>44582</v>
      </c>
      <c r="B516" s="182">
        <v>482.12</v>
      </c>
      <c r="C516" s="182">
        <v>546.67999999999995</v>
      </c>
      <c r="D516" s="182">
        <v>6.3</v>
      </c>
    </row>
    <row r="517" spans="1:4">
      <c r="A517" s="183">
        <v>44585</v>
      </c>
      <c r="B517" s="182">
        <v>481.63</v>
      </c>
      <c r="C517" s="182">
        <v>545.49</v>
      </c>
      <c r="D517" s="182">
        <v>6.17</v>
      </c>
    </row>
    <row r="518" spans="1:4">
      <c r="A518" s="183">
        <v>44586</v>
      </c>
      <c r="B518" s="182">
        <v>482.26</v>
      </c>
      <c r="C518" s="182">
        <v>544.28</v>
      </c>
      <c r="D518" s="182">
        <v>6.14</v>
      </c>
    </row>
    <row r="519" spans="1:4">
      <c r="A519" s="183">
        <v>44587</v>
      </c>
      <c r="B519" s="182">
        <v>482.47</v>
      </c>
      <c r="C519" s="182">
        <v>544.52</v>
      </c>
      <c r="D519" s="182">
        <v>6.1</v>
      </c>
    </row>
    <row r="520" spans="1:4">
      <c r="A520" s="183">
        <v>44588</v>
      </c>
      <c r="B520" s="182">
        <v>482.57</v>
      </c>
      <c r="C520" s="182">
        <v>540.24</v>
      </c>
      <c r="D520" s="182">
        <v>6.13</v>
      </c>
    </row>
    <row r="521" spans="1:4">
      <c r="A521" s="183">
        <v>44592</v>
      </c>
      <c r="B521" s="182">
        <v>482.78</v>
      </c>
      <c r="C521" s="182">
        <v>539.54999999999995</v>
      </c>
      <c r="D521" s="182">
        <v>6.23</v>
      </c>
    </row>
    <row r="522" spans="1:4">
      <c r="A522" s="183">
        <v>44593</v>
      </c>
      <c r="B522" s="182">
        <v>483.38</v>
      </c>
      <c r="C522" s="182">
        <v>544.29</v>
      </c>
      <c r="D522" s="182">
        <v>6.28</v>
      </c>
    </row>
    <row r="523" spans="1:4">
      <c r="A523" s="183">
        <v>44594</v>
      </c>
      <c r="B523" s="182">
        <v>482.52</v>
      </c>
      <c r="C523" s="182">
        <v>545.34</v>
      </c>
      <c r="D523" s="182">
        <v>6.32</v>
      </c>
    </row>
    <row r="524" spans="1:4">
      <c r="A524" s="183">
        <v>44595</v>
      </c>
      <c r="B524" s="182">
        <v>482.3</v>
      </c>
      <c r="C524" s="182">
        <v>544.28</v>
      </c>
      <c r="D524" s="182">
        <v>6.3</v>
      </c>
    </row>
    <row r="525" spans="1:4">
      <c r="A525" s="183">
        <v>44596</v>
      </c>
      <c r="B525" s="182">
        <v>481.63</v>
      </c>
      <c r="C525" s="182">
        <v>552.19000000000005</v>
      </c>
      <c r="D525" s="182">
        <v>6.34</v>
      </c>
    </row>
    <row r="526" spans="1:4">
      <c r="A526" s="183">
        <v>44599</v>
      </c>
      <c r="B526" s="182">
        <v>481.26</v>
      </c>
      <c r="C526" s="182">
        <v>549.65</v>
      </c>
      <c r="D526" s="182">
        <v>6.37</v>
      </c>
    </row>
    <row r="527" spans="1:4">
      <c r="A527" s="183">
        <v>44600</v>
      </c>
      <c r="B527" s="182">
        <v>480.29</v>
      </c>
      <c r="C527" s="182">
        <v>547.77</v>
      </c>
      <c r="D527" s="182">
        <v>6.37</v>
      </c>
    </row>
    <row r="528" spans="1:4">
      <c r="A528" s="183">
        <v>44601</v>
      </c>
      <c r="B528" s="182">
        <v>479.11</v>
      </c>
      <c r="C528" s="182">
        <v>547.42999999999995</v>
      </c>
      <c r="D528" s="182">
        <v>6.41</v>
      </c>
    </row>
    <row r="529" spans="1:4">
      <c r="A529" s="183">
        <v>44602</v>
      </c>
      <c r="B529" s="182">
        <v>479.04</v>
      </c>
      <c r="C529" s="182">
        <v>548.21</v>
      </c>
      <c r="D529" s="182">
        <v>6.41</v>
      </c>
    </row>
    <row r="530" spans="1:4">
      <c r="A530" s="183">
        <v>44603</v>
      </c>
      <c r="B530" s="182">
        <v>478.94</v>
      </c>
      <c r="C530" s="182">
        <v>545.27</v>
      </c>
      <c r="D530" s="182">
        <v>6.38</v>
      </c>
    </row>
    <row r="531" spans="1:4">
      <c r="A531" s="183">
        <v>44606</v>
      </c>
      <c r="B531" s="182">
        <v>478.87</v>
      </c>
      <c r="C531" s="182">
        <v>541.6</v>
      </c>
      <c r="D531" s="182">
        <v>6.19</v>
      </c>
    </row>
    <row r="532" spans="1:4">
      <c r="A532" s="183">
        <v>44607</v>
      </c>
      <c r="B532" s="182">
        <v>479.29</v>
      </c>
      <c r="C532" s="182">
        <v>543.79999999999995</v>
      </c>
      <c r="D532" s="182">
        <v>6.34</v>
      </c>
    </row>
    <row r="533" spans="1:4">
      <c r="A533" s="183">
        <v>44608</v>
      </c>
      <c r="B533" s="182">
        <v>479.13</v>
      </c>
      <c r="C533" s="182">
        <v>545.05999999999995</v>
      </c>
      <c r="D533" s="182">
        <v>6.38</v>
      </c>
    </row>
    <row r="534" spans="1:4">
      <c r="A534" s="183">
        <v>44609</v>
      </c>
      <c r="B534" s="182">
        <v>478.38</v>
      </c>
      <c r="C534" s="182">
        <v>543.44000000000005</v>
      </c>
      <c r="D534" s="182">
        <v>6.3</v>
      </c>
    </row>
    <row r="535" spans="1:4">
      <c r="A535" s="183">
        <v>44610</v>
      </c>
      <c r="B535" s="182">
        <v>479</v>
      </c>
      <c r="C535" s="182">
        <v>544.62</v>
      </c>
      <c r="D535" s="182">
        <v>6.32</v>
      </c>
    </row>
    <row r="536" spans="1:4">
      <c r="A536" s="183">
        <v>44613</v>
      </c>
      <c r="B536" s="182">
        <v>478.7</v>
      </c>
      <c r="C536" s="182">
        <v>543.79999999999995</v>
      </c>
      <c r="D536" s="182">
        <v>6.22</v>
      </c>
    </row>
    <row r="537" spans="1:4">
      <c r="A537" s="183">
        <v>44614</v>
      </c>
      <c r="B537" s="182">
        <v>478.43</v>
      </c>
      <c r="C537" s="182">
        <v>541.67999999999995</v>
      </c>
      <c r="D537" s="182">
        <v>5.99</v>
      </c>
    </row>
    <row r="538" spans="1:4">
      <c r="A538" s="183">
        <v>44615</v>
      </c>
      <c r="B538" s="182">
        <v>478.78</v>
      </c>
      <c r="C538" s="182">
        <v>543.46</v>
      </c>
      <c r="D538" s="182">
        <v>6.03</v>
      </c>
    </row>
    <row r="539" spans="1:4">
      <c r="A539" s="183">
        <v>44616</v>
      </c>
      <c r="B539" s="182">
        <v>479.78</v>
      </c>
      <c r="C539" s="182">
        <v>537.54999999999995</v>
      </c>
      <c r="D539" s="182">
        <v>5.69</v>
      </c>
    </row>
    <row r="540" spans="1:4">
      <c r="A540" s="183">
        <v>44617</v>
      </c>
      <c r="B540" s="182">
        <v>482.12</v>
      </c>
      <c r="C540" s="182">
        <v>539.05999999999995</v>
      </c>
      <c r="D540" s="182">
        <v>5.78</v>
      </c>
    </row>
    <row r="541" spans="1:4">
      <c r="A541" s="183">
        <v>44620</v>
      </c>
      <c r="B541" s="182">
        <v>483.92</v>
      </c>
      <c r="C541" s="182">
        <v>540.97</v>
      </c>
      <c r="D541" s="182">
        <v>4.79</v>
      </c>
    </row>
    <row r="542" spans="1:4">
      <c r="A542" s="183">
        <v>44621</v>
      </c>
      <c r="B542" s="182">
        <v>484.86</v>
      </c>
      <c r="C542" s="182">
        <v>541.98</v>
      </c>
      <c r="D542" s="182">
        <v>4.7699999999999996</v>
      </c>
    </row>
    <row r="543" spans="1:4">
      <c r="A543" s="183">
        <v>44622</v>
      </c>
      <c r="B543" s="182">
        <v>489.36</v>
      </c>
      <c r="C543" s="182">
        <v>543.19000000000005</v>
      </c>
      <c r="D543" s="182">
        <v>4.57</v>
      </c>
    </row>
    <row r="544" spans="1:4">
      <c r="A544" s="183">
        <v>44623</v>
      </c>
      <c r="B544" s="182">
        <v>496.48</v>
      </c>
      <c r="C544" s="182">
        <v>550.4</v>
      </c>
      <c r="D544" s="182">
        <v>4.26</v>
      </c>
    </row>
    <row r="545" spans="1:4">
      <c r="A545" s="183">
        <v>44624</v>
      </c>
      <c r="B545" s="182">
        <v>503.08</v>
      </c>
      <c r="C545" s="182">
        <v>553.49</v>
      </c>
      <c r="D545" s="182">
        <v>4.57</v>
      </c>
    </row>
    <row r="546" spans="1:4">
      <c r="A546" s="183">
        <v>44627</v>
      </c>
      <c r="B546" s="182">
        <v>510.18</v>
      </c>
      <c r="C546" s="182">
        <v>552.83000000000004</v>
      </c>
      <c r="D546" s="182">
        <v>3.74</v>
      </c>
    </row>
    <row r="547" spans="1:4">
      <c r="A547" s="183">
        <v>44629</v>
      </c>
      <c r="B547" s="182">
        <v>512.41</v>
      </c>
      <c r="C547" s="182">
        <v>561.45000000000005</v>
      </c>
      <c r="D547" s="182">
        <v>4.34</v>
      </c>
    </row>
    <row r="548" spans="1:4">
      <c r="A548" s="183">
        <v>44630</v>
      </c>
      <c r="B548" s="182">
        <v>516.01</v>
      </c>
      <c r="C548" s="182">
        <v>569.41999999999996</v>
      </c>
      <c r="D548" s="182">
        <v>4.37</v>
      </c>
    </row>
    <row r="549" spans="1:4">
      <c r="A549" s="183">
        <v>44631</v>
      </c>
      <c r="B549" s="182">
        <v>518.28</v>
      </c>
      <c r="C549" s="182">
        <v>569.07000000000005</v>
      </c>
      <c r="D549" s="182">
        <v>4.55</v>
      </c>
    </row>
    <row r="550" spans="1:4">
      <c r="A550" s="183">
        <v>44634</v>
      </c>
      <c r="B550" s="182">
        <v>514.97</v>
      </c>
      <c r="C550" s="182">
        <v>564.55999999999995</v>
      </c>
      <c r="D550" s="182">
        <v>4.66</v>
      </c>
    </row>
    <row r="551" spans="1:4">
      <c r="A551" s="183">
        <v>44635</v>
      </c>
      <c r="B551" s="182">
        <v>507.94</v>
      </c>
      <c r="C551" s="182">
        <v>558.53</v>
      </c>
      <c r="D551" s="182">
        <v>4.6100000000000003</v>
      </c>
    </row>
    <row r="552" spans="1:4">
      <c r="A552" s="183">
        <v>44636</v>
      </c>
      <c r="B552" s="182">
        <v>499.04</v>
      </c>
      <c r="C552" s="182">
        <v>548.89</v>
      </c>
      <c r="D552" s="182">
        <v>4.6500000000000004</v>
      </c>
    </row>
    <row r="553" spans="1:4">
      <c r="A553" s="183">
        <v>44637</v>
      </c>
      <c r="B553" s="182">
        <v>490.49</v>
      </c>
      <c r="C553" s="182">
        <v>541.89</v>
      </c>
      <c r="D553" s="182">
        <v>4.6500000000000004</v>
      </c>
    </row>
    <row r="554" spans="1:4">
      <c r="A554" s="183">
        <v>44638</v>
      </c>
      <c r="B554" s="182">
        <v>488.6</v>
      </c>
      <c r="C554" s="182">
        <v>539.32000000000005</v>
      </c>
      <c r="D554" s="182">
        <v>4.79</v>
      </c>
    </row>
    <row r="555" spans="1:4">
      <c r="A555" s="183">
        <v>44641</v>
      </c>
      <c r="B555" s="182">
        <v>488.77</v>
      </c>
      <c r="C555" s="182">
        <v>539.75</v>
      </c>
      <c r="D555" s="182">
        <v>4.6900000000000004</v>
      </c>
    </row>
    <row r="556" spans="1:4">
      <c r="A556" s="183">
        <v>44642</v>
      </c>
      <c r="B556" s="182">
        <v>488.86</v>
      </c>
      <c r="C556" s="182">
        <v>537.94000000000005</v>
      </c>
      <c r="D556" s="182">
        <v>4.68</v>
      </c>
    </row>
    <row r="557" spans="1:4">
      <c r="A557" s="183">
        <v>44643</v>
      </c>
      <c r="B557" s="182">
        <v>489.15</v>
      </c>
      <c r="C557" s="182">
        <v>538.16</v>
      </c>
      <c r="D557" s="182">
        <v>4.7699999999999996</v>
      </c>
    </row>
    <row r="558" spans="1:4">
      <c r="A558" s="183">
        <v>44644</v>
      </c>
      <c r="B558" s="182">
        <v>489.81</v>
      </c>
      <c r="C558" s="182">
        <v>538.20000000000005</v>
      </c>
      <c r="D558" s="182">
        <v>5.14</v>
      </c>
    </row>
    <row r="559" spans="1:4">
      <c r="A559" s="183">
        <v>44645</v>
      </c>
      <c r="B559" s="182">
        <v>490.3</v>
      </c>
      <c r="C559" s="182">
        <v>540.07000000000005</v>
      </c>
      <c r="D559" s="182">
        <v>5.23</v>
      </c>
    </row>
    <row r="560" spans="1:4">
      <c r="A560" s="183">
        <v>44648</v>
      </c>
      <c r="B560" s="182">
        <v>490.37</v>
      </c>
      <c r="C560" s="182">
        <v>538.91999999999996</v>
      </c>
      <c r="D560" s="182">
        <v>5.23</v>
      </c>
    </row>
    <row r="561" spans="1:4">
      <c r="A561" s="183">
        <v>44649</v>
      </c>
      <c r="B561" s="182">
        <v>490.4</v>
      </c>
      <c r="C561" s="182">
        <v>541.6</v>
      </c>
      <c r="D561" s="182">
        <v>5.77</v>
      </c>
    </row>
    <row r="562" spans="1:4">
      <c r="A562" s="183">
        <v>44650</v>
      </c>
      <c r="B562" s="182">
        <v>487.77</v>
      </c>
      <c r="C562" s="182">
        <v>542.74</v>
      </c>
      <c r="D562" s="182">
        <v>5.83</v>
      </c>
    </row>
    <row r="563" spans="1:4">
      <c r="A563" s="183">
        <v>44651</v>
      </c>
      <c r="B563" s="182">
        <v>485.91</v>
      </c>
      <c r="C563" s="182">
        <v>539.21</v>
      </c>
      <c r="D563" s="182">
        <v>5.98</v>
      </c>
    </row>
    <row r="564" spans="1:4">
      <c r="A564" s="183">
        <v>44652</v>
      </c>
      <c r="B564" s="182">
        <v>484.78</v>
      </c>
      <c r="C564" s="182">
        <v>536.26</v>
      </c>
      <c r="D564" s="182">
        <v>5.81</v>
      </c>
    </row>
    <row r="565" spans="1:4">
      <c r="A565" s="183">
        <v>44655</v>
      </c>
      <c r="B565" s="182">
        <v>483.15</v>
      </c>
      <c r="C565" s="182">
        <v>531.61</v>
      </c>
      <c r="D565" s="182">
        <v>5.81</v>
      </c>
    </row>
    <row r="566" spans="1:4">
      <c r="A566" s="183">
        <v>44656</v>
      </c>
      <c r="B566" s="182">
        <v>481.59</v>
      </c>
      <c r="C566" s="182">
        <v>528.26</v>
      </c>
      <c r="D566" s="182">
        <v>5.79</v>
      </c>
    </row>
    <row r="567" spans="1:4">
      <c r="A567" s="183">
        <v>44657</v>
      </c>
      <c r="B567" s="182">
        <v>479.38</v>
      </c>
      <c r="C567" s="182">
        <v>523.20000000000005</v>
      </c>
      <c r="D567" s="182">
        <v>5.85</v>
      </c>
    </row>
    <row r="568" spans="1:4">
      <c r="A568" s="183">
        <v>44658</v>
      </c>
      <c r="B568" s="182">
        <v>476.92</v>
      </c>
      <c r="C568" s="182">
        <v>519.51</v>
      </c>
      <c r="D568" s="182">
        <v>6.26</v>
      </c>
    </row>
    <row r="569" spans="1:4">
      <c r="A569" s="183">
        <v>44659</v>
      </c>
      <c r="B569" s="182">
        <v>475.69</v>
      </c>
      <c r="C569" s="182">
        <v>517.79</v>
      </c>
      <c r="D569" s="182">
        <v>6.37</v>
      </c>
    </row>
    <row r="570" spans="1:4">
      <c r="A570" s="183">
        <v>44662</v>
      </c>
      <c r="B570" s="182">
        <v>474.84</v>
      </c>
      <c r="C570" s="182">
        <v>518.15</v>
      </c>
      <c r="D570" s="182">
        <v>6.06</v>
      </c>
    </row>
    <row r="571" spans="1:4">
      <c r="A571" s="183">
        <v>44663</v>
      </c>
      <c r="B571" s="182">
        <v>473.13</v>
      </c>
      <c r="C571" s="182">
        <v>514.20000000000005</v>
      </c>
      <c r="D571" s="182">
        <v>5.96</v>
      </c>
    </row>
    <row r="572" spans="1:4">
      <c r="A572" s="183">
        <v>44664</v>
      </c>
      <c r="B572" s="182">
        <v>472.43</v>
      </c>
      <c r="C572" s="182">
        <v>511.45</v>
      </c>
      <c r="D572" s="182">
        <v>5.91</v>
      </c>
    </row>
    <row r="573" spans="1:4">
      <c r="A573" s="183">
        <v>44665</v>
      </c>
      <c r="B573" s="182">
        <v>471.51</v>
      </c>
      <c r="C573" s="182">
        <v>514.17999999999995</v>
      </c>
      <c r="D573" s="182">
        <v>5.79</v>
      </c>
    </row>
    <row r="574" spans="1:4">
      <c r="A574" s="183">
        <v>44666</v>
      </c>
      <c r="B574" s="182">
        <v>471.44</v>
      </c>
      <c r="C574" s="182">
        <v>509.53</v>
      </c>
      <c r="D574" s="182">
        <v>5.89</v>
      </c>
    </row>
    <row r="575" spans="1:4">
      <c r="A575" s="183">
        <v>44669</v>
      </c>
      <c r="B575" s="182">
        <v>471.35</v>
      </c>
      <c r="C575" s="182">
        <v>509.11</v>
      </c>
      <c r="D575" s="182">
        <v>5.97</v>
      </c>
    </row>
    <row r="576" spans="1:4">
      <c r="A576" s="183">
        <v>44670</v>
      </c>
      <c r="B576" s="182">
        <v>470.83</v>
      </c>
      <c r="C576" s="182">
        <v>508.07</v>
      </c>
      <c r="D576" s="182">
        <v>5.96</v>
      </c>
    </row>
    <row r="577" spans="1:4">
      <c r="A577" s="183">
        <v>44671</v>
      </c>
      <c r="B577" s="182">
        <v>469.21</v>
      </c>
      <c r="C577" s="182">
        <v>509.33</v>
      </c>
      <c r="D577" s="182">
        <v>6.07</v>
      </c>
    </row>
    <row r="578" spans="1:4">
      <c r="A578" s="183">
        <v>44672</v>
      </c>
      <c r="B578" s="182">
        <v>467.77</v>
      </c>
      <c r="C578" s="182">
        <v>509.82</v>
      </c>
      <c r="D578" s="182">
        <v>6.3</v>
      </c>
    </row>
    <row r="579" spans="1:4">
      <c r="A579" s="183">
        <v>44673</v>
      </c>
      <c r="B579" s="182">
        <v>467.28</v>
      </c>
      <c r="C579" s="182">
        <v>505.36</v>
      </c>
      <c r="D579" s="182">
        <v>6.4</v>
      </c>
    </row>
    <row r="580" spans="1:4">
      <c r="A580" s="183">
        <v>44676</v>
      </c>
      <c r="B580" s="182">
        <v>466.52</v>
      </c>
      <c r="C580" s="182">
        <v>500.53</v>
      </c>
      <c r="D580" s="182">
        <v>6.38</v>
      </c>
    </row>
    <row r="581" spans="1:4">
      <c r="A581" s="183">
        <v>44677</v>
      </c>
      <c r="B581" s="182">
        <v>463.14</v>
      </c>
      <c r="C581" s="182">
        <v>495.05</v>
      </c>
      <c r="D581" s="182">
        <v>6.39</v>
      </c>
    </row>
    <row r="582" spans="1:4">
      <c r="A582" s="183">
        <v>44678</v>
      </c>
      <c r="B582" s="182">
        <v>459.98</v>
      </c>
      <c r="C582" s="182">
        <v>487.9</v>
      </c>
      <c r="D582" s="182">
        <v>6.32</v>
      </c>
    </row>
    <row r="583" spans="1:4">
      <c r="A583" s="183">
        <v>44679</v>
      </c>
      <c r="B583" s="182">
        <v>456.67</v>
      </c>
      <c r="C583" s="182">
        <v>479.32</v>
      </c>
      <c r="D583" s="182">
        <v>6.32</v>
      </c>
    </row>
    <row r="584" spans="1:4">
      <c r="A584" s="183">
        <v>44680</v>
      </c>
      <c r="B584" s="182">
        <v>453.26</v>
      </c>
      <c r="C584" s="182">
        <v>478.91</v>
      </c>
      <c r="D584" s="182">
        <v>6.4</v>
      </c>
    </row>
    <row r="585" spans="1:4">
      <c r="A585" s="183">
        <v>44683</v>
      </c>
      <c r="B585" s="182">
        <v>449.65</v>
      </c>
      <c r="C585" s="182">
        <v>473.26</v>
      </c>
      <c r="D585" s="182">
        <v>6.34</v>
      </c>
    </row>
    <row r="586" spans="1:4">
      <c r="A586" s="183">
        <v>44684</v>
      </c>
      <c r="B586" s="182">
        <v>450.79</v>
      </c>
      <c r="C586" s="182">
        <v>473.51</v>
      </c>
      <c r="D586" s="182">
        <v>6.51</v>
      </c>
    </row>
    <row r="587" spans="1:4">
      <c r="A587" s="183">
        <v>44685</v>
      </c>
      <c r="B587" s="182">
        <v>454.63</v>
      </c>
      <c r="C587" s="182">
        <v>478.59</v>
      </c>
      <c r="D587" s="182">
        <v>6.61</v>
      </c>
    </row>
    <row r="588" spans="1:4">
      <c r="A588" s="183">
        <v>44686</v>
      </c>
      <c r="B588" s="182">
        <v>464.49</v>
      </c>
      <c r="C588" s="182">
        <v>492.31</v>
      </c>
      <c r="D588" s="182">
        <v>7.02</v>
      </c>
    </row>
    <row r="589" spans="1:4">
      <c r="A589" s="183">
        <v>44687</v>
      </c>
      <c r="B589" s="182">
        <v>474.38</v>
      </c>
      <c r="C589" s="182">
        <v>502.08</v>
      </c>
      <c r="D589" s="182">
        <v>7.08</v>
      </c>
    </row>
    <row r="590" spans="1:4">
      <c r="A590" s="183">
        <v>44691</v>
      </c>
      <c r="B590" s="182">
        <v>472.64</v>
      </c>
      <c r="C590" s="182">
        <v>498.82</v>
      </c>
      <c r="D590" s="182">
        <v>6.81</v>
      </c>
    </row>
    <row r="591" spans="1:4">
      <c r="A591" s="183">
        <v>44692</v>
      </c>
      <c r="B591" s="182">
        <v>466.87</v>
      </c>
      <c r="C591" s="182">
        <v>492.22</v>
      </c>
      <c r="D591" s="182">
        <v>6.86</v>
      </c>
    </row>
    <row r="592" spans="1:4">
      <c r="A592" s="183">
        <v>44693</v>
      </c>
      <c r="B592" s="182">
        <v>460.13</v>
      </c>
      <c r="C592" s="182">
        <v>480.24</v>
      </c>
      <c r="D592" s="182">
        <v>7.02</v>
      </c>
    </row>
    <row r="593" spans="1:4">
      <c r="A593" s="183">
        <v>44694</v>
      </c>
      <c r="B593" s="182">
        <v>455.94</v>
      </c>
      <c r="C593" s="182">
        <v>473.68</v>
      </c>
      <c r="D593" s="182">
        <v>7.07</v>
      </c>
    </row>
    <row r="594" spans="1:4">
      <c r="A594" s="183">
        <v>44697</v>
      </c>
      <c r="B594" s="182">
        <v>454.99</v>
      </c>
      <c r="C594" s="182">
        <v>474.78</v>
      </c>
      <c r="D594" s="182">
        <v>7.21</v>
      </c>
    </row>
    <row r="595" spans="1:4">
      <c r="A595" s="183">
        <v>44698</v>
      </c>
      <c r="B595" s="182">
        <v>454.86</v>
      </c>
      <c r="C595" s="182">
        <v>478.29</v>
      </c>
      <c r="D595" s="182">
        <v>7.18</v>
      </c>
    </row>
    <row r="596" spans="1:4">
      <c r="A596" s="183">
        <v>44699</v>
      </c>
      <c r="B596" s="182">
        <v>457.49</v>
      </c>
      <c r="C596" s="182">
        <v>481.19</v>
      </c>
      <c r="D596" s="182">
        <v>7.22</v>
      </c>
    </row>
    <row r="597" spans="1:4">
      <c r="A597" s="183">
        <v>44700</v>
      </c>
      <c r="B597" s="182">
        <v>459.4</v>
      </c>
      <c r="C597" s="182">
        <v>484.07</v>
      </c>
      <c r="D597" s="182">
        <v>7.4</v>
      </c>
    </row>
    <row r="598" spans="1:4">
      <c r="A598" s="183">
        <v>44701</v>
      </c>
      <c r="B598" s="182">
        <v>458.98</v>
      </c>
      <c r="C598" s="182">
        <v>485.74</v>
      </c>
      <c r="D598" s="182">
        <v>7.81</v>
      </c>
    </row>
    <row r="599" spans="1:4">
      <c r="A599" s="183">
        <v>44704</v>
      </c>
      <c r="B599" s="182">
        <v>455.73</v>
      </c>
      <c r="C599" s="182">
        <v>486.58</v>
      </c>
      <c r="D599" s="182">
        <v>7.89</v>
      </c>
    </row>
    <row r="600" spans="1:4">
      <c r="A600" s="183">
        <v>44705</v>
      </c>
      <c r="B600" s="182">
        <v>452.7</v>
      </c>
      <c r="C600" s="182">
        <v>484.71</v>
      </c>
      <c r="D600" s="182">
        <v>8.02</v>
      </c>
    </row>
    <row r="601" spans="1:4">
      <c r="A601" s="183">
        <v>44706</v>
      </c>
      <c r="B601" s="182">
        <v>450.71</v>
      </c>
      <c r="C601" s="182">
        <v>480.77</v>
      </c>
      <c r="D601" s="182">
        <v>8.0399999999999991</v>
      </c>
    </row>
    <row r="602" spans="1:4">
      <c r="A602" s="183">
        <v>44707</v>
      </c>
      <c r="B602" s="182">
        <v>447.17</v>
      </c>
      <c r="C602" s="182">
        <v>479.19</v>
      </c>
      <c r="D602" s="182">
        <v>7.04</v>
      </c>
    </row>
    <row r="603" spans="1:4">
      <c r="A603" s="183">
        <v>44708</v>
      </c>
      <c r="B603" s="182">
        <v>448.18</v>
      </c>
      <c r="C603" s="182">
        <v>479.46</v>
      </c>
      <c r="D603" s="182">
        <v>6.83</v>
      </c>
    </row>
    <row r="604" spans="1:4">
      <c r="A604" s="183">
        <v>44711</v>
      </c>
      <c r="B604" s="182">
        <v>449.56</v>
      </c>
      <c r="C604" s="182">
        <v>484.4</v>
      </c>
      <c r="D604" s="182">
        <v>7.34</v>
      </c>
    </row>
    <row r="605" spans="1:4">
      <c r="A605" s="183">
        <v>44712</v>
      </c>
      <c r="B605" s="182">
        <v>447.99</v>
      </c>
      <c r="C605" s="182">
        <v>478.9</v>
      </c>
      <c r="D605" s="182">
        <v>7.33</v>
      </c>
    </row>
    <row r="606" spans="1:4">
      <c r="A606" s="183">
        <v>44713</v>
      </c>
      <c r="B606" s="182">
        <v>445.64</v>
      </c>
      <c r="C606" s="182">
        <v>477.59</v>
      </c>
      <c r="D606" s="182">
        <v>7.27</v>
      </c>
    </row>
    <row r="607" spans="1:4">
      <c r="A607" s="183">
        <v>44714</v>
      </c>
      <c r="B607" s="182">
        <v>443.26</v>
      </c>
      <c r="C607" s="182">
        <v>473.98</v>
      </c>
      <c r="D607" s="182">
        <v>7.19</v>
      </c>
    </row>
    <row r="608" spans="1:4">
      <c r="A608" s="183">
        <v>44715</v>
      </c>
      <c r="B608" s="182">
        <v>440.15</v>
      </c>
      <c r="C608" s="182">
        <v>472.59</v>
      </c>
      <c r="D608" s="182">
        <v>7.14</v>
      </c>
    </row>
    <row r="609" spans="1:4">
      <c r="A609" s="183">
        <v>44718</v>
      </c>
      <c r="B609" s="182">
        <v>437.62</v>
      </c>
      <c r="C609" s="182">
        <v>469.39</v>
      </c>
      <c r="D609" s="182">
        <v>7.19</v>
      </c>
    </row>
    <row r="610" spans="1:4">
      <c r="A610" s="183">
        <v>44719</v>
      </c>
      <c r="B610" s="182">
        <v>433.87</v>
      </c>
      <c r="C610" s="182">
        <v>463.11</v>
      </c>
      <c r="D610" s="182">
        <v>7.11</v>
      </c>
    </row>
    <row r="611" spans="1:4">
      <c r="A611" s="183">
        <v>44720</v>
      </c>
      <c r="B611" s="182">
        <v>430.79</v>
      </c>
      <c r="C611" s="182">
        <v>461.63</v>
      </c>
      <c r="D611" s="182">
        <v>7.17</v>
      </c>
    </row>
    <row r="612" spans="1:4">
      <c r="A612" s="183">
        <v>44721</v>
      </c>
      <c r="B612" s="182">
        <v>426.85</v>
      </c>
      <c r="C612" s="182">
        <v>457.46</v>
      </c>
      <c r="D612" s="182">
        <v>7.4</v>
      </c>
    </row>
    <row r="613" spans="1:4">
      <c r="A613" s="183">
        <v>44722</v>
      </c>
      <c r="B613" s="182">
        <v>421.95</v>
      </c>
      <c r="C613" s="182">
        <v>446.89</v>
      </c>
      <c r="D613" s="182">
        <v>7.39</v>
      </c>
    </row>
    <row r="614" spans="1:4">
      <c r="A614" s="183">
        <v>44725</v>
      </c>
      <c r="B614" s="182">
        <v>418.64</v>
      </c>
      <c r="C614" s="182">
        <v>438.19</v>
      </c>
      <c r="D614" s="182">
        <v>7.37</v>
      </c>
    </row>
    <row r="615" spans="1:4">
      <c r="A615" s="183">
        <v>44726</v>
      </c>
      <c r="B615" s="182">
        <v>419.63</v>
      </c>
      <c r="C615" s="182">
        <v>437.93</v>
      </c>
      <c r="D615" s="182">
        <v>7.39</v>
      </c>
    </row>
    <row r="616" spans="1:4">
      <c r="A616" s="183">
        <v>44727</v>
      </c>
      <c r="B616" s="182">
        <v>424.42</v>
      </c>
      <c r="C616" s="182">
        <v>444.75</v>
      </c>
      <c r="D616" s="182">
        <v>7.49</v>
      </c>
    </row>
    <row r="617" spans="1:4">
      <c r="A617" s="183">
        <v>44728</v>
      </c>
      <c r="B617" s="182">
        <v>427.53</v>
      </c>
      <c r="C617" s="182">
        <v>444.67</v>
      </c>
      <c r="D617" s="182">
        <v>7.56</v>
      </c>
    </row>
    <row r="618" spans="1:4">
      <c r="A618" s="183">
        <v>44729</v>
      </c>
      <c r="B618" s="182">
        <v>425.3</v>
      </c>
      <c r="C618" s="182">
        <v>447.29</v>
      </c>
      <c r="D618" s="182">
        <v>7.53</v>
      </c>
    </row>
    <row r="619" spans="1:4">
      <c r="A619" s="183">
        <v>44732</v>
      </c>
      <c r="B619" s="182">
        <v>421.03</v>
      </c>
      <c r="C619" s="182">
        <v>443.47</v>
      </c>
      <c r="D619" s="182">
        <v>7.51</v>
      </c>
    </row>
    <row r="620" spans="1:4">
      <c r="A620" s="183">
        <v>44733</v>
      </c>
      <c r="B620" s="182">
        <v>417.01</v>
      </c>
      <c r="C620" s="182">
        <v>440.07</v>
      </c>
      <c r="D620" s="182">
        <v>7.65</v>
      </c>
    </row>
    <row r="621" spans="1:4">
      <c r="A621" s="183">
        <v>44734</v>
      </c>
      <c r="B621" s="182">
        <v>412.62</v>
      </c>
      <c r="C621" s="182">
        <v>434.08</v>
      </c>
      <c r="D621" s="182">
        <v>7.76</v>
      </c>
    </row>
    <row r="622" spans="1:4">
      <c r="A622" s="183">
        <v>44735</v>
      </c>
      <c r="B622" s="182">
        <v>410.82</v>
      </c>
      <c r="C622" s="182">
        <v>431.48</v>
      </c>
      <c r="D622" s="182">
        <v>7.74</v>
      </c>
    </row>
    <row r="623" spans="1:4">
      <c r="A623" s="183">
        <v>44736</v>
      </c>
      <c r="B623" s="182">
        <v>408.56</v>
      </c>
      <c r="C623" s="182">
        <v>430.54</v>
      </c>
      <c r="D623" s="182">
        <v>7.67</v>
      </c>
    </row>
    <row r="624" spans="1:4">
      <c r="A624" s="183">
        <v>44739</v>
      </c>
      <c r="B624" s="182">
        <v>409.64</v>
      </c>
      <c r="C624" s="182">
        <v>433.52</v>
      </c>
      <c r="D624" s="182">
        <v>7.69</v>
      </c>
    </row>
    <row r="625" spans="1:4">
      <c r="A625" s="183">
        <v>44740</v>
      </c>
      <c r="B625" s="182">
        <v>408.39</v>
      </c>
      <c r="C625" s="182">
        <v>431.95</v>
      </c>
      <c r="D625" s="182">
        <v>7.72</v>
      </c>
    </row>
    <row r="626" spans="1:4">
      <c r="A626" s="183">
        <v>44741</v>
      </c>
      <c r="B626" s="182">
        <v>408.31</v>
      </c>
      <c r="C626" s="182">
        <v>429.75</v>
      </c>
      <c r="D626" s="182">
        <v>7.83</v>
      </c>
    </row>
    <row r="627" spans="1:4">
      <c r="A627" s="183">
        <v>44742</v>
      </c>
      <c r="B627" s="182">
        <v>407.21</v>
      </c>
      <c r="C627" s="182">
        <v>423.54</v>
      </c>
      <c r="D627" s="182">
        <v>7.75</v>
      </c>
    </row>
    <row r="628" spans="1:4">
      <c r="A628" s="183">
        <v>44743</v>
      </c>
      <c r="B628" s="182">
        <v>407.95</v>
      </c>
      <c r="C628" s="182">
        <v>426.35</v>
      </c>
      <c r="D628" s="182">
        <v>7.46</v>
      </c>
    </row>
    <row r="629" spans="1:4">
      <c r="A629" s="183">
        <v>44746</v>
      </c>
      <c r="B629" s="182">
        <v>407.52</v>
      </c>
      <c r="C629" s="182">
        <v>425.9</v>
      </c>
      <c r="D629" s="182">
        <v>7.41</v>
      </c>
    </row>
    <row r="630" spans="1:4">
      <c r="A630" s="183">
        <v>44748</v>
      </c>
      <c r="B630" s="182">
        <v>408.2</v>
      </c>
      <c r="C630" s="182">
        <v>416.32</v>
      </c>
      <c r="D630" s="182">
        <v>6.61</v>
      </c>
    </row>
    <row r="631" spans="1:4">
      <c r="A631" s="183">
        <v>44749</v>
      </c>
      <c r="B631" s="182">
        <v>409.38</v>
      </c>
      <c r="C631" s="182">
        <v>417.16</v>
      </c>
      <c r="D631" s="182">
        <v>6.5</v>
      </c>
    </row>
    <row r="632" spans="1:4">
      <c r="A632" s="183">
        <v>44750</v>
      </c>
      <c r="B632" s="182">
        <v>410.67</v>
      </c>
      <c r="C632" s="182">
        <v>416.5</v>
      </c>
      <c r="D632" s="182">
        <v>6.72</v>
      </c>
    </row>
    <row r="633" spans="1:4">
      <c r="A633" s="183">
        <v>44753</v>
      </c>
      <c r="B633" s="182">
        <v>410.96</v>
      </c>
      <c r="C633" s="182">
        <v>415.6</v>
      </c>
      <c r="D633" s="182">
        <v>6.69</v>
      </c>
    </row>
    <row r="634" spans="1:4">
      <c r="A634" s="183">
        <v>44754</v>
      </c>
      <c r="B634" s="182">
        <v>411.04</v>
      </c>
      <c r="C634" s="182">
        <v>411.9</v>
      </c>
      <c r="D634" s="182">
        <v>7.02</v>
      </c>
    </row>
    <row r="635" spans="1:4">
      <c r="A635" s="183">
        <v>44755</v>
      </c>
      <c r="B635" s="182">
        <v>411.84</v>
      </c>
      <c r="C635" s="182">
        <v>414.23</v>
      </c>
      <c r="D635" s="182">
        <v>7.06</v>
      </c>
    </row>
    <row r="636" spans="1:4">
      <c r="A636" s="183">
        <v>44756</v>
      </c>
      <c r="B636" s="182">
        <v>412.63</v>
      </c>
      <c r="C636" s="182">
        <v>413.17</v>
      </c>
      <c r="D636" s="182">
        <v>7.07</v>
      </c>
    </row>
    <row r="637" spans="1:4">
      <c r="A637" s="183">
        <v>44757</v>
      </c>
      <c r="B637" s="182">
        <v>413.42</v>
      </c>
      <c r="C637" s="182">
        <v>415.86</v>
      </c>
      <c r="D637" s="182">
        <v>7.25</v>
      </c>
    </row>
    <row r="638" spans="1:4">
      <c r="A638" s="183">
        <v>44760</v>
      </c>
      <c r="B638" s="182">
        <v>415.05</v>
      </c>
      <c r="C638" s="182">
        <v>421.48</v>
      </c>
      <c r="D638" s="182">
        <v>7.37</v>
      </c>
    </row>
    <row r="639" spans="1:4">
      <c r="A639" s="183">
        <v>44761</v>
      </c>
      <c r="B639" s="182">
        <v>415.35</v>
      </c>
      <c r="C639" s="182">
        <v>425.94</v>
      </c>
      <c r="D639" s="182">
        <v>7.53</v>
      </c>
    </row>
    <row r="640" spans="1:4">
      <c r="A640" s="183">
        <v>44762</v>
      </c>
      <c r="B640" s="182">
        <v>415.6</v>
      </c>
      <c r="C640" s="182">
        <v>423.66</v>
      </c>
      <c r="D640" s="182">
        <v>7.55</v>
      </c>
    </row>
    <row r="641" spans="1:4">
      <c r="A641" s="183">
        <v>44763</v>
      </c>
      <c r="B641" s="182">
        <v>414.84</v>
      </c>
      <c r="C641" s="182">
        <v>422.76</v>
      </c>
      <c r="D641" s="182">
        <v>7.24</v>
      </c>
    </row>
    <row r="642" spans="1:4">
      <c r="A642" s="183">
        <v>44764</v>
      </c>
      <c r="B642" s="182">
        <v>413.1</v>
      </c>
      <c r="C642" s="182">
        <v>420.08</v>
      </c>
      <c r="D642" s="182">
        <v>7.17</v>
      </c>
    </row>
    <row r="643" spans="1:4">
      <c r="A643" s="183">
        <v>44767</v>
      </c>
      <c r="B643" s="182">
        <v>411.32</v>
      </c>
      <c r="C643" s="182">
        <v>420.86</v>
      </c>
      <c r="D643" s="182">
        <v>7.09</v>
      </c>
    </row>
    <row r="644" spans="1:4">
      <c r="A644" s="183">
        <v>44768</v>
      </c>
      <c r="B644" s="182">
        <v>409.43</v>
      </c>
      <c r="C644" s="182">
        <v>415.57</v>
      </c>
      <c r="D644" s="182">
        <v>6.98</v>
      </c>
    </row>
    <row r="645" spans="1:4">
      <c r="A645" s="183">
        <v>44769</v>
      </c>
      <c r="B645" s="182">
        <v>407.85</v>
      </c>
      <c r="C645" s="182">
        <v>414.17</v>
      </c>
      <c r="D645" s="182">
        <v>6.79</v>
      </c>
    </row>
    <row r="646" spans="1:4">
      <c r="A646" s="183">
        <v>44770</v>
      </c>
      <c r="B646" s="182">
        <v>406.69</v>
      </c>
      <c r="C646" s="182">
        <v>412.14</v>
      </c>
      <c r="D646" s="182">
        <v>6.72</v>
      </c>
    </row>
    <row r="647" spans="1:4">
      <c r="A647" s="183">
        <v>44771</v>
      </c>
      <c r="B647" s="182">
        <v>407.71</v>
      </c>
      <c r="C647" s="182">
        <v>417.45</v>
      </c>
      <c r="D647" s="182">
        <v>6.63</v>
      </c>
    </row>
    <row r="648" spans="1:4">
      <c r="A648" s="183">
        <v>44774</v>
      </c>
      <c r="B648" s="182">
        <v>407.53</v>
      </c>
      <c r="C648" s="182">
        <v>417.8</v>
      </c>
      <c r="D648" s="182">
        <v>6.59</v>
      </c>
    </row>
    <row r="649" spans="1:4">
      <c r="A649" s="183">
        <v>44775</v>
      </c>
      <c r="B649" s="182">
        <v>406.97</v>
      </c>
      <c r="C649" s="182">
        <v>416.17</v>
      </c>
      <c r="D649" s="182">
        <v>6.74</v>
      </c>
    </row>
    <row r="650" spans="1:4">
      <c r="A650" s="183">
        <v>44776</v>
      </c>
      <c r="B650" s="182">
        <v>406.42</v>
      </c>
      <c r="C650" s="182">
        <v>414.1</v>
      </c>
      <c r="D650" s="182">
        <v>6.74</v>
      </c>
    </row>
    <row r="651" spans="1:4">
      <c r="A651" s="183">
        <v>44777</v>
      </c>
      <c r="B651" s="182">
        <v>405.95</v>
      </c>
      <c r="C651" s="182">
        <v>413.66</v>
      </c>
      <c r="D651" s="182">
        <v>6.73</v>
      </c>
    </row>
    <row r="652" spans="1:4">
      <c r="A652" s="183">
        <v>44778</v>
      </c>
      <c r="B652" s="182">
        <v>406.14</v>
      </c>
      <c r="C652" s="182">
        <v>415.64</v>
      </c>
      <c r="D652" s="182">
        <v>6.71</v>
      </c>
    </row>
    <row r="653" spans="1:4">
      <c r="A653" s="183">
        <v>44781</v>
      </c>
      <c r="B653" s="182">
        <v>406.61</v>
      </c>
      <c r="C653" s="182">
        <v>414.38</v>
      </c>
      <c r="D653" s="182">
        <v>6.73</v>
      </c>
    </row>
    <row r="654" spans="1:4">
      <c r="A654" s="183">
        <v>44782</v>
      </c>
      <c r="B654" s="182">
        <v>406.28</v>
      </c>
      <c r="C654" s="182">
        <v>415.5</v>
      </c>
      <c r="D654" s="182">
        <v>6.72</v>
      </c>
    </row>
    <row r="655" spans="1:4">
      <c r="A655" s="183">
        <v>44783</v>
      </c>
      <c r="B655" s="182">
        <v>405.78</v>
      </c>
      <c r="C655" s="182">
        <v>415.48</v>
      </c>
      <c r="D655" s="182">
        <v>6.71</v>
      </c>
    </row>
    <row r="656" spans="1:4">
      <c r="A656" s="183">
        <v>44784</v>
      </c>
      <c r="B656" s="182">
        <v>406.09</v>
      </c>
      <c r="C656" s="182">
        <v>419.78</v>
      </c>
      <c r="D656" s="182">
        <v>6.7</v>
      </c>
    </row>
    <row r="657" spans="1:4">
      <c r="A657" s="183">
        <v>44785</v>
      </c>
      <c r="B657" s="182">
        <v>405.91</v>
      </c>
      <c r="C657" s="182">
        <v>417.56</v>
      </c>
      <c r="D657" s="182">
        <v>6.66</v>
      </c>
    </row>
    <row r="658" spans="1:4">
      <c r="A658" s="183">
        <v>44788</v>
      </c>
      <c r="B658" s="182">
        <v>406.19</v>
      </c>
      <c r="C658" s="182">
        <v>414.31</v>
      </c>
      <c r="D658" s="182">
        <v>6.6</v>
      </c>
    </row>
    <row r="659" spans="1:4">
      <c r="A659" s="183">
        <v>44789</v>
      </c>
      <c r="B659" s="182">
        <v>406.09</v>
      </c>
      <c r="C659" s="182">
        <v>411.41</v>
      </c>
      <c r="D659" s="182">
        <v>6.62</v>
      </c>
    </row>
    <row r="660" spans="1:4">
      <c r="A660" s="183">
        <v>44790</v>
      </c>
      <c r="B660" s="182">
        <v>405.96</v>
      </c>
      <c r="C660" s="182">
        <v>412.94</v>
      </c>
      <c r="D660" s="182">
        <v>6.7</v>
      </c>
    </row>
    <row r="661" spans="1:4">
      <c r="A661" s="183">
        <v>44791</v>
      </c>
      <c r="B661" s="182">
        <v>405.79</v>
      </c>
      <c r="C661" s="182">
        <v>412.81</v>
      </c>
      <c r="D661" s="182">
        <v>6.83</v>
      </c>
    </row>
    <row r="662" spans="1:4">
      <c r="A662" s="183">
        <v>44792</v>
      </c>
      <c r="B662" s="182">
        <v>405.15</v>
      </c>
      <c r="C662" s="182">
        <v>407.5</v>
      </c>
      <c r="D662" s="182">
        <v>6.87</v>
      </c>
    </row>
    <row r="663" spans="1:4">
      <c r="A663" s="183">
        <v>44795</v>
      </c>
      <c r="B663" s="182">
        <v>405.46</v>
      </c>
      <c r="C663" s="182">
        <v>405.95</v>
      </c>
      <c r="D663" s="182">
        <v>6.81</v>
      </c>
    </row>
    <row r="664" spans="1:4">
      <c r="A664" s="183">
        <v>44796</v>
      </c>
      <c r="B664" s="182">
        <v>404.93</v>
      </c>
      <c r="C664" s="182">
        <v>401.85</v>
      </c>
      <c r="D664" s="182">
        <v>6.76</v>
      </c>
    </row>
    <row r="665" spans="1:4">
      <c r="A665" s="183">
        <v>44797</v>
      </c>
      <c r="B665" s="182">
        <v>404.87</v>
      </c>
      <c r="C665" s="182">
        <v>401.63</v>
      </c>
      <c r="D665" s="182">
        <v>6.75</v>
      </c>
    </row>
    <row r="666" spans="1:4">
      <c r="A666" s="183">
        <v>44798</v>
      </c>
      <c r="B666" s="182">
        <v>404.94</v>
      </c>
      <c r="C666" s="182">
        <v>403.97</v>
      </c>
      <c r="D666" s="182">
        <v>6.78</v>
      </c>
    </row>
    <row r="667" spans="1:4">
      <c r="A667" s="183">
        <v>44799</v>
      </c>
      <c r="B667" s="182">
        <v>404.82</v>
      </c>
      <c r="C667" s="182">
        <v>405.31</v>
      </c>
      <c r="D667" s="182">
        <v>6.74</v>
      </c>
    </row>
    <row r="668" spans="1:4">
      <c r="A668" s="183">
        <v>44802</v>
      </c>
      <c r="B668" s="182">
        <v>405.12</v>
      </c>
      <c r="C668" s="182">
        <v>404.63</v>
      </c>
      <c r="D668" s="182">
        <v>6.72</v>
      </c>
    </row>
    <row r="669" spans="1:4">
      <c r="A669" s="183">
        <v>44803</v>
      </c>
      <c r="B669" s="182">
        <v>404.77</v>
      </c>
      <c r="C669" s="182">
        <v>406.11</v>
      </c>
      <c r="D669" s="182">
        <v>6.69</v>
      </c>
    </row>
    <row r="670" spans="1:4">
      <c r="A670" s="183">
        <v>44804</v>
      </c>
      <c r="B670" s="182">
        <v>404.56</v>
      </c>
      <c r="C670" s="182">
        <v>403.63</v>
      </c>
      <c r="D670" s="182">
        <v>6.71</v>
      </c>
    </row>
    <row r="671" spans="1:4">
      <c r="A671" s="183">
        <v>44805</v>
      </c>
      <c r="B671" s="182">
        <v>404.74</v>
      </c>
      <c r="C671" s="182">
        <v>405.35</v>
      </c>
      <c r="D671" s="182">
        <v>6.72</v>
      </c>
    </row>
    <row r="672" spans="1:4">
      <c r="A672" s="183">
        <v>44806</v>
      </c>
      <c r="B672" s="182">
        <v>404.59</v>
      </c>
      <c r="C672" s="182">
        <v>404.47</v>
      </c>
      <c r="D672" s="182">
        <v>6.7</v>
      </c>
    </row>
    <row r="673" spans="1:4">
      <c r="A673" s="183">
        <v>44809</v>
      </c>
      <c r="B673" s="182">
        <v>404.74</v>
      </c>
      <c r="C673" s="182">
        <v>401.99</v>
      </c>
      <c r="D673" s="182">
        <v>6.67</v>
      </c>
    </row>
    <row r="674" spans="1:4">
      <c r="A674" s="183">
        <v>44810</v>
      </c>
      <c r="B674" s="182">
        <v>404.8</v>
      </c>
      <c r="C674" s="182">
        <v>401.97</v>
      </c>
      <c r="D674" s="182">
        <v>6.65</v>
      </c>
    </row>
    <row r="675" spans="1:4">
      <c r="A675" s="183">
        <v>44811</v>
      </c>
      <c r="B675" s="182">
        <v>404.9</v>
      </c>
      <c r="C675" s="182">
        <v>400.93</v>
      </c>
      <c r="D675" s="182">
        <v>6.63</v>
      </c>
    </row>
    <row r="676" spans="1:4">
      <c r="A676" s="183">
        <v>44812</v>
      </c>
      <c r="B676" s="182">
        <v>405.11</v>
      </c>
      <c r="C676" s="182">
        <v>405.47</v>
      </c>
      <c r="D676" s="182">
        <v>6.67</v>
      </c>
    </row>
    <row r="677" spans="1:4">
      <c r="A677" s="183">
        <v>44813</v>
      </c>
      <c r="B677" s="182">
        <v>405.32</v>
      </c>
      <c r="C677" s="182">
        <v>408.32</v>
      </c>
      <c r="D677" s="182">
        <v>6.72</v>
      </c>
    </row>
    <row r="678" spans="1:4">
      <c r="A678" s="183">
        <v>44816</v>
      </c>
      <c r="B678" s="182">
        <v>405.47</v>
      </c>
      <c r="C678" s="182">
        <v>411.11</v>
      </c>
      <c r="D678" s="182">
        <v>6.72</v>
      </c>
    </row>
    <row r="679" spans="1:4">
      <c r="A679" s="183">
        <v>44817</v>
      </c>
      <c r="B679" s="182">
        <v>405.71</v>
      </c>
      <c r="C679" s="182">
        <v>412.93</v>
      </c>
      <c r="D679" s="182">
        <v>6.77</v>
      </c>
    </row>
    <row r="680" spans="1:4">
      <c r="A680" s="183">
        <v>44818</v>
      </c>
      <c r="B680" s="182">
        <v>406.73</v>
      </c>
      <c r="C680" s="182">
        <v>407.01</v>
      </c>
      <c r="D680" s="182">
        <v>6.81</v>
      </c>
    </row>
    <row r="681" spans="1:4">
      <c r="A681" s="183">
        <v>44819</v>
      </c>
      <c r="B681" s="182">
        <v>411.14</v>
      </c>
      <c r="C681" s="182">
        <v>410.4</v>
      </c>
      <c r="D681" s="182">
        <v>6.89</v>
      </c>
    </row>
    <row r="682" spans="1:4">
      <c r="A682" s="183">
        <v>44820</v>
      </c>
      <c r="B682" s="182">
        <v>415.97</v>
      </c>
      <c r="C682" s="182">
        <v>415.35</v>
      </c>
      <c r="D682" s="182">
        <v>6.93</v>
      </c>
    </row>
    <row r="683" spans="1:4">
      <c r="A683" s="183">
        <v>44823</v>
      </c>
      <c r="B683" s="182">
        <v>418.3</v>
      </c>
      <c r="C683" s="182">
        <v>418.09</v>
      </c>
      <c r="D683" s="182">
        <v>6.96</v>
      </c>
    </row>
    <row r="684" spans="1:4">
      <c r="A684" s="183">
        <v>44824</v>
      </c>
      <c r="B684" s="182">
        <v>417.92</v>
      </c>
      <c r="C684" s="182">
        <v>418.13</v>
      </c>
      <c r="D684" s="182">
        <v>6.97</v>
      </c>
    </row>
    <row r="685" spans="1:4">
      <c r="A685" s="183">
        <v>44826</v>
      </c>
      <c r="B685" s="182">
        <v>418.04</v>
      </c>
      <c r="C685" s="182">
        <v>412.56</v>
      </c>
      <c r="D685" s="182">
        <v>7.02</v>
      </c>
    </row>
    <row r="686" spans="1:4">
      <c r="A686" s="183">
        <v>44827</v>
      </c>
      <c r="B686" s="182">
        <v>416.27</v>
      </c>
      <c r="C686" s="182">
        <v>406.03</v>
      </c>
      <c r="D686" s="182">
        <v>7.25</v>
      </c>
    </row>
    <row r="687" spans="1:4">
      <c r="A687" s="183">
        <v>44830</v>
      </c>
      <c r="B687" s="182">
        <v>413.06</v>
      </c>
      <c r="C687" s="182">
        <v>398.31</v>
      </c>
      <c r="D687" s="182">
        <v>7.14</v>
      </c>
    </row>
    <row r="688" spans="1:4">
      <c r="A688" s="183">
        <v>44831</v>
      </c>
      <c r="B688" s="182">
        <v>409.82</v>
      </c>
      <c r="C688" s="182">
        <v>394.53</v>
      </c>
      <c r="D688" s="182">
        <v>7.05</v>
      </c>
    </row>
    <row r="689" spans="1:4">
      <c r="A689" s="183">
        <v>44832</v>
      </c>
      <c r="B689" s="182">
        <v>408.04</v>
      </c>
      <c r="C689" s="182">
        <v>390.29</v>
      </c>
      <c r="D689" s="182">
        <v>6.99</v>
      </c>
    </row>
    <row r="690" spans="1:4">
      <c r="A690" s="183">
        <v>44833</v>
      </c>
      <c r="B690" s="182">
        <v>405.93</v>
      </c>
      <c r="C690" s="182">
        <v>394.24</v>
      </c>
      <c r="D690" s="182">
        <v>7.12</v>
      </c>
    </row>
    <row r="691" spans="1:4">
      <c r="A691" s="183">
        <v>44834</v>
      </c>
      <c r="B691" s="182">
        <v>405.65</v>
      </c>
      <c r="C691" s="182">
        <v>396.08</v>
      </c>
      <c r="D691" s="182">
        <v>7.57</v>
      </c>
    </row>
    <row r="692" spans="1:4">
      <c r="A692" s="183">
        <v>44837</v>
      </c>
      <c r="B692" s="182">
        <v>406.22</v>
      </c>
      <c r="C692" s="182">
        <v>397.24</v>
      </c>
      <c r="D692" s="182">
        <v>7.09</v>
      </c>
    </row>
    <row r="693" spans="1:4">
      <c r="A693" s="183">
        <v>44838</v>
      </c>
      <c r="B693" s="182">
        <v>406.49</v>
      </c>
      <c r="C693" s="182">
        <v>402.22</v>
      </c>
      <c r="D693" s="182">
        <v>6.9</v>
      </c>
    </row>
    <row r="694" spans="1:4">
      <c r="A694" s="183">
        <v>44839</v>
      </c>
      <c r="B694" s="182">
        <v>405.7</v>
      </c>
      <c r="C694" s="182">
        <v>402.62</v>
      </c>
      <c r="D694" s="182">
        <v>6.8</v>
      </c>
    </row>
    <row r="695" spans="1:4">
      <c r="A695" s="183">
        <v>44840</v>
      </c>
      <c r="B695" s="182">
        <v>405.46</v>
      </c>
      <c r="C695" s="182">
        <v>400.8</v>
      </c>
      <c r="D695" s="182">
        <v>6.7</v>
      </c>
    </row>
    <row r="696" spans="1:4">
      <c r="A696" s="183">
        <v>44841</v>
      </c>
      <c r="B696" s="182">
        <v>404.56</v>
      </c>
      <c r="C696" s="182">
        <v>396.27</v>
      </c>
      <c r="D696" s="182">
        <v>6.59</v>
      </c>
    </row>
    <row r="697" spans="1:4">
      <c r="A697" s="183">
        <v>44844</v>
      </c>
      <c r="B697" s="182">
        <v>404.3</v>
      </c>
      <c r="C697" s="182">
        <v>391.89</v>
      </c>
      <c r="D697" s="182">
        <v>6.51</v>
      </c>
    </row>
    <row r="698" spans="1:4">
      <c r="A698" s="183">
        <v>44845</v>
      </c>
      <c r="B698" s="182">
        <v>404.02</v>
      </c>
      <c r="C698" s="182">
        <v>392.67</v>
      </c>
      <c r="D698" s="182">
        <v>6.33</v>
      </c>
    </row>
    <row r="699" spans="1:4">
      <c r="A699" s="183">
        <v>44846</v>
      </c>
      <c r="B699" s="182">
        <v>403.73</v>
      </c>
      <c r="C699" s="182">
        <v>392.3</v>
      </c>
      <c r="D699" s="182">
        <v>6.23</v>
      </c>
    </row>
    <row r="700" spans="1:4">
      <c r="A700" s="183">
        <v>44847</v>
      </c>
      <c r="B700" s="182">
        <v>403.91</v>
      </c>
      <c r="C700" s="182">
        <v>392.76</v>
      </c>
      <c r="D700" s="182">
        <v>6.36</v>
      </c>
    </row>
    <row r="701" spans="1:4">
      <c r="A701" s="183">
        <v>44848</v>
      </c>
      <c r="B701" s="182">
        <v>403.94</v>
      </c>
      <c r="C701" s="182">
        <v>393.11</v>
      </c>
      <c r="D701" s="182">
        <v>6.41</v>
      </c>
    </row>
    <row r="702" spans="1:4">
      <c r="A702" s="183">
        <v>44851</v>
      </c>
      <c r="B702" s="182">
        <v>404.13</v>
      </c>
      <c r="C702" s="182">
        <v>393.99</v>
      </c>
      <c r="D702" s="182">
        <v>6.54</v>
      </c>
    </row>
    <row r="703" spans="1:4">
      <c r="A703" s="183">
        <v>44852</v>
      </c>
      <c r="B703" s="182">
        <v>403.96</v>
      </c>
      <c r="C703" s="182">
        <v>396.73</v>
      </c>
      <c r="D703" s="182">
        <v>6.56</v>
      </c>
    </row>
    <row r="704" spans="1:4">
      <c r="A704" s="183">
        <v>44853</v>
      </c>
      <c r="B704" s="182">
        <v>403.99</v>
      </c>
      <c r="C704" s="182">
        <v>395.14</v>
      </c>
      <c r="D704" s="182">
        <v>6.58</v>
      </c>
    </row>
    <row r="705" spans="1:4">
      <c r="A705" s="183">
        <v>44854</v>
      </c>
      <c r="B705" s="182">
        <v>403.59</v>
      </c>
      <c r="C705" s="182">
        <v>395.76</v>
      </c>
      <c r="D705" s="182">
        <v>6.57</v>
      </c>
    </row>
    <row r="706" spans="1:4">
      <c r="A706" s="183">
        <v>44855</v>
      </c>
      <c r="B706" s="182">
        <v>403.01</v>
      </c>
      <c r="C706" s="182">
        <v>392.85</v>
      </c>
      <c r="D706" s="182">
        <v>6.6</v>
      </c>
    </row>
    <row r="707" spans="1:4">
      <c r="A707" s="183">
        <v>44858</v>
      </c>
      <c r="B707" s="182">
        <v>402.33</v>
      </c>
      <c r="C707" s="182">
        <v>395.09</v>
      </c>
      <c r="D707" s="182">
        <v>6.59</v>
      </c>
    </row>
    <row r="708" spans="1:4">
      <c r="A708" s="183">
        <v>44859</v>
      </c>
      <c r="B708" s="182">
        <v>400.91</v>
      </c>
      <c r="C708" s="182">
        <v>395.26</v>
      </c>
      <c r="D708" s="182">
        <v>6.53</v>
      </c>
    </row>
    <row r="709" spans="1:4">
      <c r="A709" s="183">
        <v>44860</v>
      </c>
      <c r="B709" s="182">
        <v>399.38</v>
      </c>
      <c r="C709" s="182">
        <v>400.3</v>
      </c>
      <c r="D709" s="182">
        <v>6.51</v>
      </c>
    </row>
    <row r="710" spans="1:4">
      <c r="A710" s="183">
        <v>44861</v>
      </c>
      <c r="B710" s="182">
        <v>396.7</v>
      </c>
      <c r="C710" s="182">
        <v>398.17</v>
      </c>
      <c r="D710" s="182">
        <v>6.47</v>
      </c>
    </row>
    <row r="711" spans="1:4">
      <c r="A711" s="183">
        <v>44862</v>
      </c>
      <c r="B711" s="182">
        <v>395.53</v>
      </c>
      <c r="C711" s="182">
        <v>393.43</v>
      </c>
      <c r="D711" s="182">
        <v>6.42</v>
      </c>
    </row>
    <row r="712" spans="1:4">
      <c r="A712" s="183">
        <v>44865</v>
      </c>
      <c r="B712" s="182">
        <v>395.4</v>
      </c>
      <c r="C712" s="182">
        <v>392.83</v>
      </c>
      <c r="D712" s="182">
        <v>6.41</v>
      </c>
    </row>
    <row r="713" spans="1:4">
      <c r="A713" s="183">
        <v>44866</v>
      </c>
      <c r="B713" s="182">
        <v>395.19</v>
      </c>
      <c r="C713" s="182">
        <v>392.58</v>
      </c>
      <c r="D713" s="182">
        <v>6.45</v>
      </c>
    </row>
    <row r="714" spans="1:4">
      <c r="A714" s="183">
        <v>44867</v>
      </c>
      <c r="B714" s="182">
        <v>395.37</v>
      </c>
      <c r="C714" s="182">
        <v>391.42</v>
      </c>
      <c r="D714" s="182">
        <v>6.42</v>
      </c>
    </row>
    <row r="715" spans="1:4">
      <c r="A715" s="183">
        <v>44868</v>
      </c>
      <c r="B715" s="182">
        <v>395.34</v>
      </c>
      <c r="C715" s="182">
        <v>385.18</v>
      </c>
      <c r="D715" s="182">
        <v>6.36</v>
      </c>
    </row>
    <row r="716" spans="1:4">
      <c r="A716" s="183">
        <v>44869</v>
      </c>
      <c r="B716" s="182">
        <v>395.52</v>
      </c>
      <c r="C716" s="182">
        <v>387.25</v>
      </c>
      <c r="D716" s="182">
        <v>6.37</v>
      </c>
    </row>
    <row r="717" spans="1:4">
      <c r="A717" s="183">
        <v>44872</v>
      </c>
      <c r="B717" s="182">
        <v>395.94</v>
      </c>
      <c r="C717" s="182">
        <v>395.27</v>
      </c>
      <c r="D717" s="182">
        <v>6.37</v>
      </c>
    </row>
    <row r="718" spans="1:4">
      <c r="A718" s="183">
        <v>44873</v>
      </c>
      <c r="B718" s="182">
        <v>396.21</v>
      </c>
      <c r="C718" s="182">
        <v>395.93</v>
      </c>
      <c r="D718" s="182">
        <v>6.5</v>
      </c>
    </row>
    <row r="719" spans="1:4">
      <c r="A719" s="183">
        <v>44874</v>
      </c>
      <c r="B719" s="182">
        <v>394.66</v>
      </c>
      <c r="C719" s="182">
        <v>396.55</v>
      </c>
      <c r="D719" s="182">
        <v>6.46</v>
      </c>
    </row>
    <row r="720" spans="1:4">
      <c r="A720" s="183">
        <v>44875</v>
      </c>
      <c r="B720" s="182">
        <v>395.27</v>
      </c>
      <c r="C720" s="182">
        <v>393.25</v>
      </c>
      <c r="D720" s="182">
        <v>6.47</v>
      </c>
    </row>
    <row r="721" spans="1:4">
      <c r="A721" s="183">
        <v>44876</v>
      </c>
      <c r="B721" s="182">
        <v>396.12</v>
      </c>
      <c r="C721" s="182">
        <v>406.42</v>
      </c>
      <c r="D721" s="182">
        <v>6.59</v>
      </c>
    </row>
    <row r="722" spans="1:4">
      <c r="A722" s="183">
        <v>44879</v>
      </c>
      <c r="B722" s="182">
        <v>395.93</v>
      </c>
      <c r="C722" s="182">
        <v>407.45</v>
      </c>
      <c r="D722" s="182">
        <v>6.56</v>
      </c>
    </row>
    <row r="723" spans="1:4">
      <c r="A723" s="183">
        <v>44880</v>
      </c>
      <c r="B723" s="182">
        <v>395.83</v>
      </c>
      <c r="C723" s="182">
        <v>412.93</v>
      </c>
      <c r="D723" s="182">
        <v>6.57</v>
      </c>
    </row>
    <row r="724" spans="1:4">
      <c r="A724" s="183">
        <v>44881</v>
      </c>
      <c r="B724" s="182">
        <v>395.15</v>
      </c>
      <c r="C724" s="182">
        <v>412.06</v>
      </c>
      <c r="D724" s="182">
        <v>6.55</v>
      </c>
    </row>
    <row r="725" spans="1:4">
      <c r="A725" s="183">
        <v>44882</v>
      </c>
      <c r="B725" s="182">
        <v>395.53</v>
      </c>
      <c r="C725" s="182">
        <v>408.98</v>
      </c>
      <c r="D725" s="182">
        <v>6.55</v>
      </c>
    </row>
    <row r="726" spans="1:4">
      <c r="A726" s="183">
        <v>44883</v>
      </c>
      <c r="B726" s="182">
        <v>395.19</v>
      </c>
      <c r="C726" s="182">
        <v>409.81</v>
      </c>
      <c r="D726" s="182">
        <v>6.55</v>
      </c>
    </row>
    <row r="727" spans="1:4">
      <c r="A727" s="183">
        <v>44886</v>
      </c>
      <c r="B727" s="182">
        <v>395.18</v>
      </c>
      <c r="C727" s="182">
        <v>404.51</v>
      </c>
      <c r="D727" s="182">
        <v>6.51</v>
      </c>
    </row>
    <row r="728" spans="1:4">
      <c r="A728" s="183">
        <v>44887</v>
      </c>
      <c r="B728" s="182">
        <v>394.79</v>
      </c>
      <c r="C728" s="182">
        <v>405.96</v>
      </c>
      <c r="D728" s="182">
        <v>6.51</v>
      </c>
    </row>
    <row r="729" spans="1:4">
      <c r="A729" s="183">
        <v>44888</v>
      </c>
      <c r="B729" s="182">
        <v>394.93</v>
      </c>
      <c r="C729" s="182">
        <v>407.21</v>
      </c>
      <c r="D729" s="182">
        <v>6.53</v>
      </c>
    </row>
    <row r="730" spans="1:4">
      <c r="A730" s="183">
        <v>44889</v>
      </c>
      <c r="B730" s="182">
        <v>395.29</v>
      </c>
      <c r="C730" s="182">
        <v>411.34</v>
      </c>
      <c r="D730" s="182">
        <v>6.55</v>
      </c>
    </row>
    <row r="731" spans="1:4">
      <c r="A731" s="183">
        <v>44890</v>
      </c>
      <c r="B731" s="182">
        <v>395.05</v>
      </c>
      <c r="C731" s="182">
        <v>411.29</v>
      </c>
      <c r="D731" s="182">
        <v>6.53</v>
      </c>
    </row>
    <row r="732" spans="1:4">
      <c r="A732" s="183">
        <v>44893</v>
      </c>
      <c r="B732" s="182">
        <v>395.92</v>
      </c>
      <c r="C732" s="182">
        <v>414.65</v>
      </c>
      <c r="D732" s="182">
        <v>6.52</v>
      </c>
    </row>
    <row r="733" spans="1:4">
      <c r="A733" s="183">
        <v>44894</v>
      </c>
      <c r="B733" s="182">
        <v>395.12</v>
      </c>
      <c r="C733" s="182">
        <v>410.25</v>
      </c>
      <c r="D733" s="182">
        <v>6.49</v>
      </c>
    </row>
    <row r="734" spans="1:4">
      <c r="A734" s="183">
        <v>44895</v>
      </c>
      <c r="B734" s="182">
        <v>394.87</v>
      </c>
      <c r="C734" s="182">
        <v>408.89</v>
      </c>
      <c r="D734" s="182">
        <v>6.49</v>
      </c>
    </row>
    <row r="735" spans="1:4">
      <c r="A735" s="183">
        <v>44896</v>
      </c>
      <c r="B735" s="182">
        <v>395.35</v>
      </c>
      <c r="C735" s="182">
        <v>411.92</v>
      </c>
      <c r="D735" s="182">
        <v>6.46</v>
      </c>
    </row>
    <row r="736" spans="1:4">
      <c r="A736" s="183">
        <v>44897</v>
      </c>
      <c r="B736" s="182">
        <v>395.2</v>
      </c>
      <c r="C736" s="182">
        <v>416.07</v>
      </c>
      <c r="D736" s="182">
        <v>6.39</v>
      </c>
    </row>
    <row r="737" spans="1:4">
      <c r="A737" s="183">
        <v>44900</v>
      </c>
      <c r="B737" s="182">
        <v>395.91</v>
      </c>
      <c r="C737" s="182">
        <v>417.09</v>
      </c>
      <c r="D737" s="182">
        <v>6.36</v>
      </c>
    </row>
    <row r="738" spans="1:4">
      <c r="A738" s="183">
        <v>44901</v>
      </c>
      <c r="B738" s="182">
        <v>395.59</v>
      </c>
      <c r="C738" s="182">
        <v>415.41</v>
      </c>
      <c r="D738" s="182">
        <v>6.28</v>
      </c>
    </row>
    <row r="739" spans="1:4">
      <c r="A739" s="183">
        <v>44902</v>
      </c>
      <c r="B739" s="182">
        <v>395.72</v>
      </c>
      <c r="C739" s="182">
        <v>415.43</v>
      </c>
      <c r="D739" s="182">
        <v>6.29</v>
      </c>
    </row>
    <row r="740" spans="1:4">
      <c r="A740" s="183">
        <v>44903</v>
      </c>
      <c r="B740" s="182">
        <v>395.15</v>
      </c>
      <c r="C740" s="182">
        <v>415.38</v>
      </c>
      <c r="D740" s="182">
        <v>6.32</v>
      </c>
    </row>
    <row r="741" spans="1:4">
      <c r="A741" s="183">
        <v>44904</v>
      </c>
      <c r="B741" s="182">
        <v>395.3</v>
      </c>
      <c r="C741" s="182">
        <v>417.56</v>
      </c>
      <c r="D741" s="182">
        <v>6.33</v>
      </c>
    </row>
    <row r="742" spans="1:4">
      <c r="A742" s="183">
        <v>44907</v>
      </c>
      <c r="B742" s="182">
        <v>395.53</v>
      </c>
      <c r="C742" s="182">
        <v>417.8</v>
      </c>
      <c r="D742" s="182">
        <v>6.29</v>
      </c>
    </row>
    <row r="743" spans="1:4">
      <c r="A743" s="183">
        <v>44908</v>
      </c>
      <c r="B743" s="182">
        <v>395.07</v>
      </c>
      <c r="C743" s="182">
        <v>417.31</v>
      </c>
      <c r="D743" s="182">
        <v>6.25</v>
      </c>
    </row>
    <row r="744" spans="1:4">
      <c r="A744" s="183">
        <v>44909</v>
      </c>
      <c r="B744" s="182">
        <v>394.13</v>
      </c>
      <c r="C744" s="182">
        <v>420.34</v>
      </c>
      <c r="D744" s="182">
        <v>6.21</v>
      </c>
    </row>
    <row r="745" spans="1:4">
      <c r="A745" s="183">
        <v>44910</v>
      </c>
      <c r="B745" s="182">
        <v>394.26</v>
      </c>
      <c r="C745" s="182">
        <v>418.51</v>
      </c>
      <c r="D745" s="182">
        <v>6.13</v>
      </c>
    </row>
    <row r="746" spans="1:4">
      <c r="A746" s="183">
        <v>44911</v>
      </c>
      <c r="B746" s="182">
        <v>394.45</v>
      </c>
      <c r="C746" s="182">
        <v>418.95</v>
      </c>
      <c r="D746" s="182">
        <v>6.1</v>
      </c>
    </row>
    <row r="747" spans="1:4">
      <c r="A747" s="183">
        <v>44914</v>
      </c>
      <c r="B747" s="182">
        <v>394.29</v>
      </c>
      <c r="C747" s="182">
        <v>418.66</v>
      </c>
      <c r="D747" s="182">
        <v>5.92</v>
      </c>
    </row>
    <row r="748" spans="1:4">
      <c r="A748" s="183">
        <v>44915</v>
      </c>
      <c r="B748" s="182">
        <v>393.73</v>
      </c>
      <c r="C748" s="182">
        <v>418.5</v>
      </c>
      <c r="D748" s="182">
        <v>5.72</v>
      </c>
    </row>
    <row r="749" spans="1:4">
      <c r="A749" s="183">
        <v>44916</v>
      </c>
      <c r="B749" s="182">
        <v>393.97</v>
      </c>
      <c r="C749" s="182">
        <v>418.2</v>
      </c>
      <c r="D749" s="182">
        <v>5.58</v>
      </c>
    </row>
    <row r="750" spans="1:4">
      <c r="A750" s="183">
        <v>44917</v>
      </c>
      <c r="B750" s="182">
        <v>394.07</v>
      </c>
      <c r="C750" s="182">
        <v>418.74</v>
      </c>
      <c r="D750" s="182">
        <v>5.45</v>
      </c>
    </row>
    <row r="751" spans="1:4">
      <c r="A751" s="183">
        <v>44918</v>
      </c>
      <c r="B751" s="182">
        <v>393.81</v>
      </c>
      <c r="C751" s="182">
        <v>418.19</v>
      </c>
      <c r="D751" s="182">
        <v>5.79</v>
      </c>
    </row>
    <row r="752" spans="1:4">
      <c r="A752" s="183">
        <v>44921</v>
      </c>
      <c r="B752" s="182">
        <v>394.49</v>
      </c>
      <c r="C752" s="182">
        <v>419.07</v>
      </c>
      <c r="D752" s="182">
        <v>5.76</v>
      </c>
    </row>
    <row r="753" spans="1:4">
      <c r="A753" s="183">
        <v>44922</v>
      </c>
      <c r="B753" s="182">
        <v>393.6</v>
      </c>
      <c r="C753" s="182">
        <v>419.81</v>
      </c>
      <c r="D753" s="182">
        <v>5.61</v>
      </c>
    </row>
    <row r="754" spans="1:4">
      <c r="A754" s="183">
        <v>44923</v>
      </c>
      <c r="B754" s="182">
        <v>393.27</v>
      </c>
      <c r="C754" s="182">
        <v>418.12</v>
      </c>
      <c r="D754" s="182">
        <v>5.51</v>
      </c>
    </row>
    <row r="755" spans="1:4">
      <c r="A755" s="183">
        <v>44924</v>
      </c>
      <c r="B755" s="182">
        <v>393.41</v>
      </c>
      <c r="C755" s="182">
        <v>418.43</v>
      </c>
      <c r="D755" s="182">
        <v>5.45</v>
      </c>
    </row>
    <row r="756" spans="1:4">
      <c r="A756" s="183">
        <v>44925</v>
      </c>
      <c r="B756" s="182">
        <v>393.57</v>
      </c>
      <c r="C756" s="182">
        <v>420.06</v>
      </c>
      <c r="D756" s="182">
        <v>5.59</v>
      </c>
    </row>
  </sheetData>
  <phoneticPr fontId="203" type="noConversion"/>
  <hyperlinks>
    <hyperlink ref="A1" location="Ցանկ!A1" display="Ցանկ!A1"/>
  </hyperlinks>
  <pageMargins left="0.7" right="0.7" top="0.75" bottom="0.75" header="0.3" footer="0.3"/>
  <drawing r:id="rId1"/>
  <tableParts count="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defaultColWidth="8.88671875" defaultRowHeight="13.5"/>
  <cols>
    <col min="1" max="16384" width="8.88671875" style="1"/>
  </cols>
  <sheetData>
    <row r="1" spans="1:9" ht="14.25">
      <c r="A1" s="297" t="s">
        <v>810</v>
      </c>
    </row>
    <row r="2" spans="1:9" ht="14.25">
      <c r="A2" s="87"/>
    </row>
    <row r="3" spans="1:9" ht="14.25">
      <c r="A3" s="87"/>
      <c r="D3" s="41" t="s">
        <v>371</v>
      </c>
    </row>
    <row r="5" spans="1:9" ht="20.100000000000001" customHeight="1">
      <c r="D5" s="276" t="s">
        <v>372</v>
      </c>
      <c r="E5" s="278" t="s">
        <v>373</v>
      </c>
      <c r="F5" s="279"/>
      <c r="G5" s="279"/>
      <c r="H5" s="279"/>
      <c r="I5" s="280"/>
    </row>
    <row r="6" spans="1:9" ht="20.100000000000001" customHeight="1" thickBot="1">
      <c r="D6" s="277"/>
      <c r="E6" s="169" t="s">
        <v>374</v>
      </c>
      <c r="F6" s="170" t="s">
        <v>375</v>
      </c>
      <c r="G6" s="170" t="s">
        <v>376</v>
      </c>
      <c r="H6" s="170" t="s">
        <v>377</v>
      </c>
      <c r="I6" s="171" t="s">
        <v>378</v>
      </c>
    </row>
    <row r="7" spans="1:9" ht="20.100000000000001" customHeight="1" thickBot="1">
      <c r="D7" s="147" t="s">
        <v>379</v>
      </c>
      <c r="E7" s="148">
        <v>0</v>
      </c>
      <c r="F7" s="149">
        <v>0</v>
      </c>
      <c r="G7" s="149">
        <v>4.0000000000000001E-3</v>
      </c>
      <c r="H7" s="149">
        <v>0.56699999999999995</v>
      </c>
      <c r="I7" s="150">
        <v>0.42799999999999999</v>
      </c>
    </row>
    <row r="8" spans="1:9" ht="20.100000000000001" customHeight="1" thickBot="1">
      <c r="D8" s="147" t="s">
        <v>380</v>
      </c>
      <c r="E8" s="151">
        <v>2.1000000000000001E-2</v>
      </c>
      <c r="F8" s="152">
        <v>0.14399999999999999</v>
      </c>
      <c r="G8" s="152">
        <v>0.70099999999999996</v>
      </c>
      <c r="H8" s="152">
        <v>0.11700000000000001</v>
      </c>
      <c r="I8" s="153">
        <v>1.6E-2</v>
      </c>
    </row>
    <row r="9" spans="1:9" ht="20.100000000000001" customHeight="1" thickBot="1">
      <c r="D9" s="147" t="s">
        <v>381</v>
      </c>
      <c r="E9" s="151">
        <v>0.13600000000000001</v>
      </c>
      <c r="F9" s="152">
        <v>0.29799999999999999</v>
      </c>
      <c r="G9" s="152">
        <v>0.51800000000000002</v>
      </c>
      <c r="H9" s="152">
        <v>4.2999999999999997E-2</v>
      </c>
      <c r="I9" s="153">
        <v>5.0000000000000001E-3</v>
      </c>
    </row>
    <row r="10" spans="1:9" ht="20.100000000000001" customHeight="1" thickBot="1">
      <c r="D10" s="147" t="s">
        <v>382</v>
      </c>
      <c r="E10" s="151">
        <v>0.14899999999999999</v>
      </c>
      <c r="F10" s="152">
        <v>0.27200000000000002</v>
      </c>
      <c r="G10" s="152">
        <v>0.50600000000000001</v>
      </c>
      <c r="H10" s="152">
        <v>6.0999999999999999E-2</v>
      </c>
      <c r="I10" s="153">
        <v>1.0999999999999999E-2</v>
      </c>
    </row>
    <row r="11" spans="1:9" ht="20.100000000000001" customHeight="1" thickBot="1">
      <c r="D11" s="147" t="s">
        <v>383</v>
      </c>
      <c r="E11" s="151">
        <v>8.6999999999999994E-2</v>
      </c>
      <c r="F11" s="152">
        <v>0.19800000000000001</v>
      </c>
      <c r="G11" s="152">
        <v>0.55400000000000005</v>
      </c>
      <c r="H11" s="152">
        <v>0.122</v>
      </c>
      <c r="I11" s="153">
        <v>3.9E-2</v>
      </c>
    </row>
    <row r="12" spans="1:9" ht="20.100000000000001" customHeight="1" thickBot="1">
      <c r="D12" s="147" t="s">
        <v>384</v>
      </c>
      <c r="E12" s="151">
        <v>8.3000000000000004E-2</v>
      </c>
      <c r="F12" s="152">
        <v>0.16800000000000001</v>
      </c>
      <c r="G12" s="152">
        <v>0.52</v>
      </c>
      <c r="H12" s="152">
        <v>0.154</v>
      </c>
      <c r="I12" s="153">
        <v>7.4999999999999997E-2</v>
      </c>
    </row>
    <row r="13" spans="1:9" ht="20.100000000000001" customHeight="1" thickBot="1">
      <c r="D13" s="147" t="s">
        <v>385</v>
      </c>
      <c r="E13" s="151">
        <v>8.4000000000000005E-2</v>
      </c>
      <c r="F13" s="152">
        <v>0.16500000000000001</v>
      </c>
      <c r="G13" s="152">
        <v>0.51200000000000001</v>
      </c>
      <c r="H13" s="152">
        <v>0.158</v>
      </c>
      <c r="I13" s="153">
        <v>8.1000000000000003E-2</v>
      </c>
    </row>
    <row r="14" spans="1:9" ht="20.100000000000001" customHeight="1" thickBot="1">
      <c r="D14" s="147" t="s">
        <v>386</v>
      </c>
      <c r="E14" s="151">
        <v>7.9000000000000001E-2</v>
      </c>
      <c r="F14" s="152">
        <v>0.156</v>
      </c>
      <c r="G14" s="152">
        <v>0.504</v>
      </c>
      <c r="H14" s="152">
        <v>0.16700000000000001</v>
      </c>
      <c r="I14" s="153">
        <v>9.4E-2</v>
      </c>
    </row>
    <row r="15" spans="1:9" ht="20.100000000000001" customHeight="1" thickBot="1">
      <c r="D15" s="147" t="s">
        <v>387</v>
      </c>
      <c r="E15" s="151">
        <v>8.4000000000000005E-2</v>
      </c>
      <c r="F15" s="152">
        <v>0.15</v>
      </c>
      <c r="G15" s="152">
        <v>0.48099999999999998</v>
      </c>
      <c r="H15" s="152">
        <v>0.17199999999999999</v>
      </c>
      <c r="I15" s="153">
        <v>0.113</v>
      </c>
    </row>
    <row r="16" spans="1:9" ht="20.100000000000001" customHeight="1" thickBot="1">
      <c r="D16" s="154" t="s">
        <v>388</v>
      </c>
      <c r="E16" s="151">
        <v>9.8000000000000004E-2</v>
      </c>
      <c r="F16" s="152">
        <v>0.14699999999999999</v>
      </c>
      <c r="G16" s="152">
        <v>0.44700000000000001</v>
      </c>
      <c r="H16" s="152">
        <v>0.17100000000000001</v>
      </c>
      <c r="I16" s="153">
        <v>0.13800000000000001</v>
      </c>
    </row>
    <row r="17" spans="4:9" ht="20.100000000000001" customHeight="1" thickBot="1">
      <c r="D17" s="154" t="s">
        <v>389</v>
      </c>
      <c r="E17" s="151">
        <v>0.109</v>
      </c>
      <c r="F17" s="152">
        <v>0.151</v>
      </c>
      <c r="G17" s="152">
        <v>0.442</v>
      </c>
      <c r="H17" s="152">
        <v>0.16500000000000001</v>
      </c>
      <c r="I17" s="153">
        <v>0.13300000000000001</v>
      </c>
    </row>
    <row r="18" spans="4:9" ht="20.100000000000001" customHeight="1">
      <c r="D18" s="154" t="s">
        <v>390</v>
      </c>
      <c r="E18" s="155">
        <v>0.12</v>
      </c>
      <c r="F18" s="156">
        <v>0.156</v>
      </c>
      <c r="G18" s="156">
        <v>0.436</v>
      </c>
      <c r="H18" s="156">
        <v>0.159</v>
      </c>
      <c r="I18" s="157">
        <v>0.129</v>
      </c>
    </row>
  </sheetData>
  <mergeCells count="2">
    <mergeCell ref="D5:D6"/>
    <mergeCell ref="E5:I5"/>
  </mergeCells>
  <hyperlinks>
    <hyperlink ref="A1" location="Ցանկ!A1" display="Ցանկ!A1"/>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ColWidth="8.88671875" defaultRowHeight="13.5"/>
  <cols>
    <col min="1" max="1" width="8.88671875" style="1"/>
    <col min="2" max="2" width="18" style="1" customWidth="1"/>
    <col min="3" max="3" width="27.44140625" style="1" customWidth="1"/>
    <col min="4" max="4" width="25.88671875" style="1" customWidth="1"/>
    <col min="5" max="5" width="28" style="1" customWidth="1"/>
    <col min="6" max="16384" width="8.88671875" style="1"/>
  </cols>
  <sheetData>
    <row r="1" spans="1:4" ht="14.25">
      <c r="A1" s="297" t="s">
        <v>810</v>
      </c>
    </row>
    <row r="2" spans="1:4" ht="14.25">
      <c r="B2" s="41" t="s">
        <v>391</v>
      </c>
    </row>
    <row r="4" spans="1:4" ht="12" customHeight="1">
      <c r="B4" s="281" t="s">
        <v>52</v>
      </c>
      <c r="C4" s="281"/>
      <c r="D4" s="281"/>
    </row>
    <row r="5" spans="1:4" ht="20.100000000000001" customHeight="1">
      <c r="B5" s="189" t="s">
        <v>392</v>
      </c>
      <c r="C5" s="189" t="s">
        <v>393</v>
      </c>
      <c r="D5" s="189" t="s">
        <v>394</v>
      </c>
    </row>
    <row r="6" spans="1:4" ht="30" customHeight="1">
      <c r="B6" s="97" t="s">
        <v>395</v>
      </c>
      <c r="C6" s="190" t="s">
        <v>396</v>
      </c>
      <c r="D6" s="190" t="s">
        <v>397</v>
      </c>
    </row>
    <row r="7" spans="1:4" ht="30" customHeight="1">
      <c r="B7" s="97" t="s">
        <v>398</v>
      </c>
      <c r="C7" s="190" t="s">
        <v>399</v>
      </c>
      <c r="D7" s="190" t="s">
        <v>400</v>
      </c>
    </row>
    <row r="8" spans="1:4" ht="30.6" customHeight="1">
      <c r="B8" s="97" t="s">
        <v>401</v>
      </c>
      <c r="C8" s="190" t="s">
        <v>402</v>
      </c>
      <c r="D8" s="190" t="s">
        <v>403</v>
      </c>
    </row>
    <row r="9" spans="1:4" ht="25.5">
      <c r="B9" s="97" t="s">
        <v>404</v>
      </c>
      <c r="C9" s="190" t="s">
        <v>402</v>
      </c>
      <c r="D9" s="190" t="s">
        <v>403</v>
      </c>
    </row>
  </sheetData>
  <mergeCells count="1">
    <mergeCell ref="B4:D4"/>
  </mergeCells>
  <hyperlinks>
    <hyperlink ref="A1" location="Ցանկ!A1" display="Ցանկ!A1"/>
  </hyperlink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130" zoomScaleNormal="130" workbookViewId="0"/>
  </sheetViews>
  <sheetFormatPr defaultColWidth="8.88671875" defaultRowHeight="13.5"/>
  <cols>
    <col min="1" max="1" width="8.88671875" style="1"/>
    <col min="2" max="2" width="7.44140625" style="1" customWidth="1"/>
    <col min="3" max="3" width="37.109375" style="1" customWidth="1"/>
    <col min="4" max="4" width="57.88671875" style="1" customWidth="1"/>
    <col min="5" max="5" width="71.88671875" style="1" customWidth="1"/>
    <col min="6" max="16384" width="8.88671875" style="1"/>
  </cols>
  <sheetData>
    <row r="1" spans="1:4" ht="14.25">
      <c r="A1" s="297" t="s">
        <v>810</v>
      </c>
    </row>
    <row r="2" spans="1:4" ht="30" customHeight="1">
      <c r="A2" s="87"/>
      <c r="C2" s="252" t="s">
        <v>405</v>
      </c>
    </row>
    <row r="4" spans="1:4">
      <c r="C4" s="128" t="s">
        <v>406</v>
      </c>
      <c r="D4" s="128" t="s">
        <v>407</v>
      </c>
    </row>
    <row r="5" spans="1:4" ht="96" customHeight="1">
      <c r="C5" s="231" t="s">
        <v>408</v>
      </c>
      <c r="D5" s="251" t="s">
        <v>409</v>
      </c>
    </row>
    <row r="6" spans="1:4" ht="69.75" customHeight="1">
      <c r="C6" s="231" t="s">
        <v>410</v>
      </c>
      <c r="D6" s="259" t="s">
        <v>411</v>
      </c>
    </row>
    <row r="7" spans="1:4" ht="87.75" customHeight="1">
      <c r="C7" s="231" t="s">
        <v>412</v>
      </c>
      <c r="D7" s="251" t="s">
        <v>413</v>
      </c>
    </row>
    <row r="8" spans="1:4" ht="64.5" customHeight="1">
      <c r="C8" s="231" t="s">
        <v>414</v>
      </c>
      <c r="D8" s="251" t="s">
        <v>415</v>
      </c>
    </row>
    <row r="9" spans="1:4" ht="42.75" customHeight="1">
      <c r="C9" s="97" t="s">
        <v>416</v>
      </c>
    </row>
    <row r="10" spans="1:4" ht="62.25" customHeight="1">
      <c r="C10" s="282" t="s">
        <v>417</v>
      </c>
    </row>
    <row r="11" spans="1:4" ht="0.75" customHeight="1">
      <c r="C11" s="283"/>
      <c r="D11" s="126"/>
    </row>
    <row r="12" spans="1:4">
      <c r="C12" s="282" t="s">
        <v>418</v>
      </c>
      <c r="D12" s="282" t="s">
        <v>419</v>
      </c>
    </row>
    <row r="13" spans="1:4" ht="87.75" customHeight="1">
      <c r="C13" s="283"/>
      <c r="D13" s="283" t="s">
        <v>420</v>
      </c>
    </row>
    <row r="14" spans="1:4" ht="66" customHeight="1">
      <c r="C14" s="97" t="s">
        <v>421</v>
      </c>
      <c r="D14" s="97" t="s">
        <v>422</v>
      </c>
    </row>
    <row r="15" spans="1:4" ht="87.75" customHeight="1">
      <c r="C15" s="282" t="s">
        <v>423</v>
      </c>
      <c r="D15" s="282" t="s">
        <v>424</v>
      </c>
    </row>
    <row r="16" spans="1:4" ht="15" hidden="1" customHeight="1">
      <c r="C16" s="283"/>
      <c r="D16" s="283" t="s">
        <v>425</v>
      </c>
    </row>
    <row r="17" spans="3:4" ht="49.5" customHeight="1">
      <c r="C17" s="97" t="s">
        <v>426</v>
      </c>
      <c r="D17" s="97" t="s">
        <v>427</v>
      </c>
    </row>
    <row r="18" spans="3:4" ht="61.5" customHeight="1">
      <c r="C18" s="97" t="s">
        <v>428</v>
      </c>
      <c r="D18" s="97" t="s">
        <v>429</v>
      </c>
    </row>
  </sheetData>
  <mergeCells count="5">
    <mergeCell ref="C10:C11"/>
    <mergeCell ref="C12:C13"/>
    <mergeCell ref="C15:C16"/>
    <mergeCell ref="D12:D13"/>
    <mergeCell ref="D15:D16"/>
  </mergeCells>
  <hyperlinks>
    <hyperlink ref="A1" location="Ցանկ!A1" display="Ցանկ!A1"/>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heetViews>
  <sheetFormatPr defaultColWidth="8.88671875" defaultRowHeight="13.5"/>
  <cols>
    <col min="1" max="1" width="8.88671875" style="1"/>
    <col min="2" max="2" width="40.44140625" style="1" customWidth="1"/>
    <col min="3" max="3" width="8.44140625" style="1" customWidth="1"/>
    <col min="4" max="4" width="14.88671875" style="1" customWidth="1"/>
    <col min="5" max="5" width="11.109375" style="1" customWidth="1"/>
    <col min="6" max="6" width="8.88671875" style="1"/>
    <col min="7" max="7" width="10.109375" style="1" customWidth="1"/>
    <col min="8" max="16384" width="8.88671875" style="1"/>
  </cols>
  <sheetData>
    <row r="1" spans="1:5" ht="14.25">
      <c r="A1" s="297" t="s">
        <v>810</v>
      </c>
    </row>
    <row r="2" spans="1:5" ht="14.25">
      <c r="B2" s="41" t="s">
        <v>430</v>
      </c>
    </row>
    <row r="3" spans="1:5" ht="14.25" thickBot="1"/>
    <row r="4" spans="1:5" ht="62.45" customHeight="1" thickBot="1">
      <c r="B4" s="191" t="s">
        <v>431</v>
      </c>
      <c r="C4" s="192" t="s">
        <v>432</v>
      </c>
      <c r="D4" s="192" t="s">
        <v>433</v>
      </c>
      <c r="E4" s="192" t="s">
        <v>434</v>
      </c>
    </row>
    <row r="5" spans="1:5" ht="31.15" customHeight="1" thickBot="1">
      <c r="B5" s="193" t="s">
        <v>435</v>
      </c>
      <c r="C5" s="194">
        <v>75.099999999999994</v>
      </c>
      <c r="D5" s="194">
        <v>9.5</v>
      </c>
      <c r="E5" s="196">
        <v>7.1</v>
      </c>
    </row>
    <row r="6" spans="1:5" ht="20.100000000000001" customHeight="1" thickBot="1">
      <c r="B6" s="195" t="s">
        <v>436</v>
      </c>
      <c r="C6" s="196">
        <v>8.1</v>
      </c>
      <c r="D6" s="196">
        <v>14.1</v>
      </c>
      <c r="E6" s="196">
        <v>1.1000000000000001</v>
      </c>
    </row>
    <row r="7" spans="1:5" ht="20.100000000000001" customHeight="1" thickBot="1">
      <c r="B7" s="195" t="s">
        <v>437</v>
      </c>
      <c r="C7" s="196">
        <v>9</v>
      </c>
      <c r="D7" s="196">
        <v>12.3</v>
      </c>
      <c r="E7" s="196">
        <v>1.1000000000000001</v>
      </c>
    </row>
    <row r="8" spans="1:5" ht="20.100000000000001" customHeight="1" thickBot="1">
      <c r="B8" s="195" t="s">
        <v>438</v>
      </c>
      <c r="C8" s="196">
        <v>2.6</v>
      </c>
      <c r="D8" s="196">
        <v>4.8</v>
      </c>
      <c r="E8" s="196">
        <v>0.1</v>
      </c>
    </row>
    <row r="9" spans="1:5" ht="20.100000000000001" customHeight="1" thickBot="1">
      <c r="B9" s="195" t="s">
        <v>439</v>
      </c>
      <c r="C9" s="196">
        <v>0.5</v>
      </c>
      <c r="D9" s="196">
        <v>-2.1</v>
      </c>
      <c r="E9" s="196">
        <v>0</v>
      </c>
    </row>
    <row r="10" spans="1:5" ht="20.100000000000001" customHeight="1" thickBot="1">
      <c r="B10" s="195" t="s">
        <v>440</v>
      </c>
      <c r="C10" s="196">
        <v>4.2</v>
      </c>
      <c r="D10" s="196">
        <v>16.600000000000001</v>
      </c>
      <c r="E10" s="196">
        <v>0.7</v>
      </c>
    </row>
    <row r="11" spans="1:5" ht="20.100000000000001" customHeight="1" thickBot="1">
      <c r="B11" s="195" t="s">
        <v>441</v>
      </c>
      <c r="C11" s="196">
        <v>2.4</v>
      </c>
      <c r="D11" s="196">
        <v>9.1</v>
      </c>
      <c r="E11" s="196">
        <v>0.2</v>
      </c>
    </row>
    <row r="12" spans="1:5" ht="20.100000000000001" customHeight="1" thickBot="1">
      <c r="B12" s="195" t="s">
        <v>442</v>
      </c>
      <c r="C12" s="196">
        <v>1.4</v>
      </c>
      <c r="D12" s="196">
        <v>8.6</v>
      </c>
      <c r="E12" s="196">
        <v>0.1</v>
      </c>
    </row>
    <row r="13" spans="1:5" ht="20.100000000000001" customHeight="1" thickBot="1">
      <c r="B13" s="195" t="s">
        <v>443</v>
      </c>
      <c r="C13" s="196">
        <v>1.3</v>
      </c>
      <c r="D13" s="196">
        <v>7.4</v>
      </c>
      <c r="E13" s="196">
        <v>0.1</v>
      </c>
    </row>
    <row r="14" spans="1:5" ht="20.100000000000001" customHeight="1" thickBot="1">
      <c r="B14" s="195" t="s">
        <v>444</v>
      </c>
      <c r="C14" s="196">
        <v>0.8</v>
      </c>
      <c r="D14" s="196">
        <v>6.7</v>
      </c>
      <c r="E14" s="196">
        <v>0.1</v>
      </c>
    </row>
    <row r="15" spans="1:5" ht="20.100000000000001" customHeight="1" thickBot="1">
      <c r="B15" s="195" t="s">
        <v>445</v>
      </c>
      <c r="C15" s="196">
        <v>0.6</v>
      </c>
      <c r="D15" s="196">
        <v>8.8000000000000007</v>
      </c>
      <c r="E15" s="196">
        <v>0.1</v>
      </c>
    </row>
    <row r="16" spans="1:5" ht="20.100000000000001" customHeight="1" thickBot="1">
      <c r="B16" s="195" t="s">
        <v>446</v>
      </c>
      <c r="C16" s="196">
        <v>6.8</v>
      </c>
      <c r="D16" s="196">
        <v>2.6</v>
      </c>
      <c r="E16" s="196">
        <v>0.2</v>
      </c>
    </row>
    <row r="17" spans="2:5" ht="20.100000000000001" customHeight="1" thickBot="1">
      <c r="B17" s="195" t="s">
        <v>447</v>
      </c>
      <c r="C17" s="196">
        <v>0.6</v>
      </c>
      <c r="D17" s="196">
        <v>47.1</v>
      </c>
      <c r="E17" s="229">
        <v>0.3</v>
      </c>
    </row>
    <row r="18" spans="2:5" ht="20.100000000000001" customHeight="1" thickBot="1">
      <c r="B18" s="195" t="s">
        <v>448</v>
      </c>
      <c r="C18" s="197">
        <v>2.7</v>
      </c>
      <c r="D18" s="197">
        <v>3.3</v>
      </c>
      <c r="E18" s="196">
        <v>0.1</v>
      </c>
    </row>
    <row r="19" spans="2:5" ht="20.100000000000001" customHeight="1" thickBot="1">
      <c r="B19" s="195" t="s">
        <v>449</v>
      </c>
      <c r="C19" s="198">
        <v>1</v>
      </c>
      <c r="D19" s="198">
        <v>63</v>
      </c>
      <c r="E19" s="196">
        <v>0.6</v>
      </c>
    </row>
    <row r="20" spans="2:5" ht="20.100000000000001" customHeight="1" thickBot="1">
      <c r="B20" s="195" t="s">
        <v>450</v>
      </c>
      <c r="C20" s="199">
        <v>1</v>
      </c>
      <c r="D20" s="199">
        <v>8.8000000000000007</v>
      </c>
      <c r="E20" s="196">
        <v>0.1</v>
      </c>
    </row>
    <row r="21" spans="2:5" ht="20.100000000000001" customHeight="1" thickBot="1">
      <c r="B21" s="195" t="s">
        <v>451</v>
      </c>
      <c r="C21" s="196">
        <v>0.6</v>
      </c>
      <c r="D21" s="196">
        <v>18.600000000000001</v>
      </c>
      <c r="E21" s="194">
        <v>0.1</v>
      </c>
    </row>
    <row r="22" spans="2:5" ht="20.100000000000001" customHeight="1" thickBot="1">
      <c r="B22" s="260" t="s">
        <v>195</v>
      </c>
      <c r="C22" s="200">
        <v>14.8</v>
      </c>
      <c r="D22" s="194">
        <v>11.1</v>
      </c>
      <c r="E22" s="194">
        <v>1.6</v>
      </c>
    </row>
    <row r="23" spans="2:5" ht="20.100000000000001" customHeight="1" thickBot="1">
      <c r="B23" s="260" t="s">
        <v>452</v>
      </c>
      <c r="C23" s="200">
        <v>9.4</v>
      </c>
      <c r="D23" s="194">
        <v>4.0999999999999996</v>
      </c>
      <c r="E23" s="196">
        <v>0.4</v>
      </c>
    </row>
    <row r="24" spans="2:5" ht="20.100000000000001" customHeight="1" thickBot="1">
      <c r="B24" s="195" t="s">
        <v>453</v>
      </c>
      <c r="C24" s="196">
        <v>1.3</v>
      </c>
      <c r="D24" s="196">
        <v>-6.2</v>
      </c>
      <c r="E24" s="196">
        <v>-0.1</v>
      </c>
    </row>
    <row r="25" spans="2:5" ht="17.25" customHeight="1" thickBot="1">
      <c r="B25" s="195" t="s">
        <v>454</v>
      </c>
      <c r="C25" s="196">
        <v>3.2</v>
      </c>
      <c r="D25" s="196">
        <v>10.9</v>
      </c>
      <c r="E25" s="196">
        <v>0.3</v>
      </c>
    </row>
    <row r="26" spans="2:5" ht="15" thickBot="1">
      <c r="B26" s="195" t="s">
        <v>455</v>
      </c>
      <c r="C26" s="196">
        <v>4.9000000000000004</v>
      </c>
      <c r="D26" s="196">
        <v>2.1</v>
      </c>
      <c r="E26" s="194">
        <v>0.1</v>
      </c>
    </row>
    <row r="27" spans="2:5" ht="15" thickBot="1">
      <c r="B27" s="261" t="s">
        <v>456</v>
      </c>
      <c r="C27" s="194">
        <v>15.5</v>
      </c>
      <c r="D27" s="194">
        <v>5.2</v>
      </c>
      <c r="E27" s="194">
        <v>0.8</v>
      </c>
    </row>
  </sheetData>
  <hyperlinks>
    <hyperlink ref="A1" location="Ցանկ!A1" display="Ցանկ!A1"/>
  </hyperlink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sheetViews>
  <sheetFormatPr defaultColWidth="8.88671875" defaultRowHeight="13.5"/>
  <cols>
    <col min="1" max="2" width="8.88671875" style="1"/>
    <col min="3" max="3" width="51.44140625" style="1" customWidth="1"/>
    <col min="4" max="11" width="6.109375" style="1" hidden="1" customWidth="1"/>
    <col min="12" max="19" width="6.109375" style="1" customWidth="1"/>
    <col min="20" max="16384" width="8.88671875" style="1"/>
  </cols>
  <sheetData>
    <row r="1" spans="1:19" ht="14.25">
      <c r="A1" s="297" t="s">
        <v>810</v>
      </c>
    </row>
    <row r="2" spans="1:19" ht="14.25">
      <c r="C2" s="22" t="s">
        <v>457</v>
      </c>
    </row>
    <row r="4" spans="1:19" ht="20.100000000000001" customHeight="1">
      <c r="C4" s="284" t="s">
        <v>458</v>
      </c>
      <c r="D4" s="285"/>
      <c r="E4" s="285"/>
      <c r="F4" s="285"/>
      <c r="G4" s="285"/>
      <c r="H4" s="285"/>
      <c r="I4" s="285"/>
      <c r="J4" s="285"/>
      <c r="K4" s="285"/>
    </row>
    <row r="5" spans="1:19" ht="94.5" customHeight="1" thickBot="1">
      <c r="C5" s="128" t="s">
        <v>459</v>
      </c>
      <c r="D5" s="144" t="s">
        <v>460</v>
      </c>
      <c r="E5" s="144" t="s">
        <v>461</v>
      </c>
      <c r="F5" s="144" t="s">
        <v>462</v>
      </c>
      <c r="G5" s="144" t="s">
        <v>463</v>
      </c>
      <c r="H5" s="144" t="s">
        <v>464</v>
      </c>
      <c r="I5" s="144" t="s">
        <v>465</v>
      </c>
      <c r="J5" s="144" t="s">
        <v>466</v>
      </c>
      <c r="K5" s="144" t="s">
        <v>467</v>
      </c>
      <c r="L5" s="144" t="s">
        <v>468</v>
      </c>
      <c r="M5" s="144" t="s">
        <v>469</v>
      </c>
      <c r="N5" s="144" t="s">
        <v>470</v>
      </c>
      <c r="O5" s="144" t="s">
        <v>471</v>
      </c>
      <c r="P5" s="144" t="s">
        <v>472</v>
      </c>
      <c r="Q5" s="144" t="s">
        <v>473</v>
      </c>
      <c r="R5" s="144" t="s">
        <v>474</v>
      </c>
      <c r="S5" s="144" t="s">
        <v>475</v>
      </c>
    </row>
    <row r="6" spans="1:19" ht="20.100000000000001" customHeight="1" thickBot="1">
      <c r="C6" s="262" t="s">
        <v>476</v>
      </c>
      <c r="D6" s="114">
        <v>5.5</v>
      </c>
      <c r="E6" s="114">
        <v>5.5</v>
      </c>
      <c r="F6" s="158">
        <v>6</v>
      </c>
      <c r="G6" s="158">
        <v>6.5</v>
      </c>
      <c r="H6" s="158">
        <v>7</v>
      </c>
      <c r="I6" s="158">
        <v>7.25</v>
      </c>
      <c r="J6" s="158">
        <v>7.25</v>
      </c>
      <c r="K6" s="158">
        <v>7.75</v>
      </c>
      <c r="L6" s="158">
        <v>8</v>
      </c>
      <c r="M6" s="158">
        <v>9.25</v>
      </c>
      <c r="N6" s="158">
        <v>9.25</v>
      </c>
      <c r="O6" s="158">
        <v>9.25</v>
      </c>
      <c r="P6" s="158">
        <v>9.5</v>
      </c>
      <c r="Q6" s="158">
        <v>10</v>
      </c>
      <c r="R6" s="158">
        <v>10.5</v>
      </c>
      <c r="S6" s="158">
        <v>10.75</v>
      </c>
    </row>
    <row r="7" spans="1:19" ht="20.100000000000001" customHeight="1" thickBot="1">
      <c r="C7" s="263" t="s">
        <v>477</v>
      </c>
      <c r="D7" s="115">
        <v>5.61</v>
      </c>
      <c r="E7" s="115">
        <v>5.67</v>
      </c>
      <c r="F7" s="159">
        <v>6.7</v>
      </c>
      <c r="G7" s="159">
        <v>6.97</v>
      </c>
      <c r="H7" s="159">
        <v>7.34</v>
      </c>
      <c r="I7" s="159">
        <v>7.55</v>
      </c>
      <c r="J7" s="159">
        <v>7.44</v>
      </c>
      <c r="K7" s="159">
        <v>7.93</v>
      </c>
      <c r="L7" s="159">
        <v>8.1999999999999993</v>
      </c>
      <c r="M7" s="159">
        <v>9.4600000000000009</v>
      </c>
      <c r="N7" s="159">
        <v>9.51</v>
      </c>
      <c r="O7" s="159">
        <v>9.5299999999999994</v>
      </c>
      <c r="P7" s="159">
        <v>9.75</v>
      </c>
      <c r="Q7" s="159">
        <v>10.32</v>
      </c>
      <c r="R7" s="159">
        <v>10.7</v>
      </c>
      <c r="S7" s="159">
        <v>11.11</v>
      </c>
    </row>
    <row r="8" spans="1:19" ht="20.100000000000001" customHeight="1" thickBot="1">
      <c r="C8" s="263" t="s">
        <v>478</v>
      </c>
      <c r="D8" s="115">
        <v>5.54</v>
      </c>
      <c r="E8" s="115">
        <v>5.62</v>
      </c>
      <c r="F8" s="159">
        <v>6.59</v>
      </c>
      <c r="G8" s="159">
        <v>6.9</v>
      </c>
      <c r="H8" s="159">
        <v>7.14</v>
      </c>
      <c r="I8" s="159" t="s">
        <v>479</v>
      </c>
      <c r="J8" s="159">
        <v>7.05</v>
      </c>
      <c r="K8" s="159">
        <v>7.68</v>
      </c>
      <c r="L8" s="159">
        <v>8.14</v>
      </c>
      <c r="M8" s="159">
        <v>9.39</v>
      </c>
      <c r="N8" s="159" t="s">
        <v>480</v>
      </c>
      <c r="O8" s="159" t="s">
        <v>481</v>
      </c>
      <c r="P8" s="159">
        <v>9.67</v>
      </c>
      <c r="Q8" s="159">
        <v>10.32</v>
      </c>
      <c r="R8" s="159">
        <v>10.66</v>
      </c>
      <c r="S8" s="159">
        <v>11.11</v>
      </c>
    </row>
    <row r="9" spans="1:19" ht="20.100000000000001" customHeight="1">
      <c r="C9" s="264" t="s">
        <v>482</v>
      </c>
      <c r="D9" s="98"/>
      <c r="E9" s="98"/>
      <c r="F9" s="160"/>
      <c r="G9" s="160"/>
      <c r="H9" s="160"/>
      <c r="I9" s="160"/>
      <c r="J9" s="160"/>
      <c r="K9" s="160"/>
      <c r="L9" s="160"/>
      <c r="M9" s="160"/>
      <c r="N9" s="160"/>
      <c r="O9" s="160"/>
      <c r="P9" s="160"/>
      <c r="Q9" s="160"/>
      <c r="R9" s="160"/>
      <c r="S9" s="160"/>
    </row>
    <row r="10" spans="1:19" ht="20.100000000000001" customHeight="1" thickBot="1">
      <c r="C10" s="263" t="s">
        <v>483</v>
      </c>
      <c r="D10" s="114">
        <v>6.83</v>
      </c>
      <c r="E10" s="114">
        <v>6.81</v>
      </c>
      <c r="F10" s="158">
        <v>7.15</v>
      </c>
      <c r="G10" s="158">
        <v>7.59</v>
      </c>
      <c r="H10" s="158">
        <v>8.18</v>
      </c>
      <c r="I10" s="158">
        <v>8.58</v>
      </c>
      <c r="J10" s="158">
        <v>8.84</v>
      </c>
      <c r="K10" s="158">
        <v>9.02</v>
      </c>
      <c r="L10" s="158">
        <v>9.08</v>
      </c>
      <c r="M10" s="158">
        <v>10.130000000000001</v>
      </c>
      <c r="N10" s="158">
        <v>10.25</v>
      </c>
      <c r="O10" s="158">
        <v>10.41</v>
      </c>
      <c r="P10" s="158">
        <v>10.46</v>
      </c>
      <c r="Q10" s="158">
        <v>10.86</v>
      </c>
      <c r="R10" s="158">
        <v>11.5</v>
      </c>
      <c r="S10" s="158">
        <v>11.67</v>
      </c>
    </row>
    <row r="11" spans="1:19" ht="20.100000000000001" customHeight="1" thickBot="1">
      <c r="C11" s="263" t="s">
        <v>484</v>
      </c>
      <c r="D11" s="115">
        <v>8.19</v>
      </c>
      <c r="E11" s="115">
        <v>8.24</v>
      </c>
      <c r="F11" s="159">
        <v>8.3699999999999992</v>
      </c>
      <c r="G11" s="159">
        <v>8.75</v>
      </c>
      <c r="H11" s="159">
        <v>9.3699999999999992</v>
      </c>
      <c r="I11" s="159">
        <v>9.7100000000000009</v>
      </c>
      <c r="J11" s="159">
        <v>9.82</v>
      </c>
      <c r="K11" s="159">
        <v>9.9</v>
      </c>
      <c r="L11" s="159">
        <v>9.93</v>
      </c>
      <c r="M11" s="159">
        <v>10.97</v>
      </c>
      <c r="N11" s="159">
        <v>10.87</v>
      </c>
      <c r="O11" s="159">
        <v>10.98</v>
      </c>
      <c r="P11" s="159">
        <v>11.02</v>
      </c>
      <c r="Q11" s="159">
        <v>11.43</v>
      </c>
      <c r="R11" s="159">
        <v>11.83</v>
      </c>
      <c r="S11" s="159">
        <v>11.94</v>
      </c>
    </row>
    <row r="12" spans="1:19" ht="20.100000000000001" customHeight="1" thickBot="1">
      <c r="C12" s="263" t="s">
        <v>485</v>
      </c>
      <c r="D12" s="115">
        <v>9.17</v>
      </c>
      <c r="E12" s="115">
        <v>9.25</v>
      </c>
      <c r="F12" s="159">
        <v>9.4499999999999993</v>
      </c>
      <c r="G12" s="159">
        <v>9.5500000000000007</v>
      </c>
      <c r="H12" s="159">
        <v>10.029999999999999</v>
      </c>
      <c r="I12" s="159">
        <v>10.14</v>
      </c>
      <c r="J12" s="159">
        <v>10.08</v>
      </c>
      <c r="K12" s="159">
        <v>10.17</v>
      </c>
      <c r="L12" s="159">
        <v>10.25</v>
      </c>
      <c r="M12" s="159">
        <v>11.2</v>
      </c>
      <c r="N12" s="159">
        <v>11.26</v>
      </c>
      <c r="O12" s="159">
        <v>11.59</v>
      </c>
      <c r="P12" s="159">
        <v>11.69</v>
      </c>
      <c r="Q12" s="159">
        <v>12.04</v>
      </c>
      <c r="R12" s="159">
        <v>12.11</v>
      </c>
      <c r="S12" s="159">
        <v>12.02</v>
      </c>
    </row>
  </sheetData>
  <mergeCells count="1">
    <mergeCell ref="C4:K4"/>
  </mergeCells>
  <hyperlinks>
    <hyperlink ref="A1" location="Ցանկ!A1" display="Ցանկ!A1"/>
  </hyperlink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M65"/>
  <sheetViews>
    <sheetView zoomScale="110" zoomScaleNormal="110" workbookViewId="0">
      <pane xSplit="3" ySplit="1" topLeftCell="D2" activePane="bottomRight" state="frozen"/>
      <selection pane="topRight" activeCell="AA62" sqref="AA62"/>
      <selection pane="bottomLeft" activeCell="AA62" sqref="AA62"/>
      <selection pane="bottomRight"/>
    </sheetView>
  </sheetViews>
  <sheetFormatPr defaultColWidth="8.77734375" defaultRowHeight="13.5"/>
  <cols>
    <col min="1" max="1" width="7.21875" style="1" customWidth="1"/>
    <col min="2" max="2" width="45.44140625" style="1" customWidth="1"/>
    <col min="3" max="3" width="8.44140625" style="1" customWidth="1"/>
    <col min="4" max="15" width="8.6640625" style="1" customWidth="1"/>
    <col min="16" max="16384" width="8.77734375" style="1"/>
  </cols>
  <sheetData>
    <row r="1" spans="1:13" ht="14.25">
      <c r="A1" s="297" t="s">
        <v>810</v>
      </c>
    </row>
    <row r="2" spans="1:13" ht="14.25">
      <c r="B2" s="18" t="s">
        <v>486</v>
      </c>
    </row>
    <row r="4" spans="1:13">
      <c r="B4" s="290" t="s">
        <v>487</v>
      </c>
      <c r="C4" s="292">
        <v>2015</v>
      </c>
      <c r="D4" s="292">
        <v>2016</v>
      </c>
      <c r="E4" s="292">
        <v>2017</v>
      </c>
      <c r="F4" s="292">
        <v>2018</v>
      </c>
      <c r="G4" s="292">
        <v>2019</v>
      </c>
      <c r="H4" s="292">
        <v>2020</v>
      </c>
      <c r="I4" s="292">
        <v>2021</v>
      </c>
      <c r="J4" s="292">
        <v>2022</v>
      </c>
      <c r="K4" s="294">
        <v>2023</v>
      </c>
      <c r="L4" s="293">
        <v>2024</v>
      </c>
      <c r="M4" s="291">
        <v>2025</v>
      </c>
    </row>
    <row r="5" spans="1:13">
      <c r="B5" s="290"/>
      <c r="C5" s="292"/>
      <c r="D5" s="292"/>
      <c r="E5" s="292"/>
      <c r="F5" s="292"/>
      <c r="G5" s="292"/>
      <c r="H5" s="292"/>
      <c r="I5" s="292"/>
      <c r="J5" s="292"/>
      <c r="K5" s="294"/>
      <c r="L5" s="293"/>
      <c r="M5" s="291"/>
    </row>
    <row r="6" spans="1:13" ht="48" customHeight="1" thickBot="1">
      <c r="B6" s="290"/>
      <c r="C6" s="265" t="s">
        <v>488</v>
      </c>
      <c r="D6" s="265" t="s">
        <v>488</v>
      </c>
      <c r="E6" s="265" t="s">
        <v>488</v>
      </c>
      <c r="F6" s="265" t="s">
        <v>488</v>
      </c>
      <c r="G6" s="265" t="s">
        <v>488</v>
      </c>
      <c r="H6" s="265" t="s">
        <v>488</v>
      </c>
      <c r="I6" s="266" t="s">
        <v>488</v>
      </c>
      <c r="J6" s="266" t="s">
        <v>488</v>
      </c>
      <c r="K6" s="267" t="s">
        <v>489</v>
      </c>
      <c r="L6" s="267" t="s">
        <v>489</v>
      </c>
      <c r="M6" s="267" t="s">
        <v>489</v>
      </c>
    </row>
    <row r="7" spans="1:13" ht="20.100000000000001" customHeight="1">
      <c r="B7" s="286" t="s">
        <v>490</v>
      </c>
      <c r="C7" s="287"/>
      <c r="D7" s="287"/>
      <c r="E7" s="287"/>
      <c r="F7" s="287"/>
      <c r="G7" s="287"/>
      <c r="H7" s="287"/>
      <c r="I7" s="287"/>
      <c r="J7" s="287"/>
      <c r="K7" s="287"/>
      <c r="L7" s="287"/>
      <c r="M7" s="288"/>
    </row>
    <row r="8" spans="1:13" ht="20.100000000000001" customHeight="1" thickBot="1">
      <c r="B8" s="268" t="s">
        <v>491</v>
      </c>
      <c r="C8" s="246">
        <v>2.7</v>
      </c>
      <c r="D8" s="246">
        <v>1.7</v>
      </c>
      <c r="E8" s="246">
        <v>2.2999999999999998</v>
      </c>
      <c r="F8" s="246">
        <v>2.9</v>
      </c>
      <c r="G8" s="246">
        <v>2.2999999999999998</v>
      </c>
      <c r="H8" s="246">
        <v>-2.7</v>
      </c>
      <c r="I8" s="246">
        <v>6.1</v>
      </c>
      <c r="J8" s="246">
        <f>[2]Armenian!P5</f>
        <v>2.1</v>
      </c>
      <c r="K8" s="245">
        <f>[2]Armenian!Q5</f>
        <v>1.6</v>
      </c>
      <c r="L8" s="244">
        <f>[2]Armenian!R5</f>
        <v>2.2999999999999998</v>
      </c>
      <c r="M8" s="244">
        <f>[2]Armenian!S5</f>
        <v>2.4</v>
      </c>
    </row>
    <row r="9" spans="1:13" ht="20.100000000000001" customHeight="1" thickBot="1">
      <c r="B9" s="268" t="s">
        <v>492</v>
      </c>
      <c r="C9" s="246">
        <v>1.9</v>
      </c>
      <c r="D9" s="246">
        <v>1.8</v>
      </c>
      <c r="E9" s="246">
        <v>2.7</v>
      </c>
      <c r="F9" s="246">
        <v>1.9</v>
      </c>
      <c r="G9" s="246">
        <v>1.6</v>
      </c>
      <c r="H9" s="246">
        <v>-6.3</v>
      </c>
      <c r="I9" s="246">
        <v>5.5</v>
      </c>
      <c r="J9" s="246">
        <f>[2]Armenian!P6</f>
        <v>3.5</v>
      </c>
      <c r="K9" s="245">
        <f>[2]Armenian!Q6</f>
        <v>1</v>
      </c>
      <c r="L9" s="244">
        <f>[2]Armenian!R6</f>
        <v>-0.7</v>
      </c>
      <c r="M9" s="244">
        <f>[2]Armenian!S6</f>
        <v>0.5</v>
      </c>
    </row>
    <row r="10" spans="1:13" ht="20.100000000000001" customHeight="1" thickBot="1">
      <c r="B10" s="268" t="s">
        <v>493</v>
      </c>
      <c r="C10" s="246">
        <v>-1.9</v>
      </c>
      <c r="D10" s="246">
        <v>0.2</v>
      </c>
      <c r="E10" s="246">
        <v>1.8</v>
      </c>
      <c r="F10" s="246">
        <v>2.8</v>
      </c>
      <c r="G10" s="246">
        <v>2</v>
      </c>
      <c r="H10" s="246">
        <v>-2.9</v>
      </c>
      <c r="I10" s="246">
        <v>4.8</v>
      </c>
      <c r="J10" s="246">
        <f>[2]Armenian!P7</f>
        <v>-2.2000000000000002</v>
      </c>
      <c r="K10" s="245">
        <f>[2]Armenian!Q7</f>
        <v>-0.2</v>
      </c>
      <c r="L10" s="244">
        <f>[2]Armenian!R7</f>
        <v>1.8</v>
      </c>
      <c r="M10" s="244">
        <f>[2]Armenian!S7</f>
        <v>1.3</v>
      </c>
    </row>
    <row r="11" spans="1:13" ht="20.100000000000001" customHeight="1" thickBot="1">
      <c r="B11" s="268" t="s">
        <v>494</v>
      </c>
      <c r="C11" s="246">
        <v>0.1</v>
      </c>
      <c r="D11" s="246">
        <v>1.3</v>
      </c>
      <c r="E11" s="246">
        <v>2.1</v>
      </c>
      <c r="F11" s="246">
        <v>2.4</v>
      </c>
      <c r="G11" s="246">
        <v>1.8</v>
      </c>
      <c r="H11" s="246">
        <v>1.2</v>
      </c>
      <c r="I11" s="246">
        <v>4.7</v>
      </c>
      <c r="J11" s="246">
        <f>[2]Armenian!P8</f>
        <v>8</v>
      </c>
      <c r="K11" s="245">
        <f>[2]Armenian!Q8</f>
        <v>5.8</v>
      </c>
      <c r="L11" s="244">
        <f>[2]Armenian!R8</f>
        <v>4</v>
      </c>
      <c r="M11" s="244">
        <f>[2]Armenian!S8</f>
        <v>2.7</v>
      </c>
    </row>
    <row r="12" spans="1:13" ht="20.100000000000001" customHeight="1" thickBot="1">
      <c r="B12" s="268" t="s">
        <v>495</v>
      </c>
      <c r="C12" s="246">
        <v>0</v>
      </c>
      <c r="D12" s="246">
        <v>0.2</v>
      </c>
      <c r="E12" s="246">
        <v>1.5</v>
      </c>
      <c r="F12" s="246">
        <v>1.7</v>
      </c>
      <c r="G12" s="246">
        <v>1.2</v>
      </c>
      <c r="H12" s="246">
        <v>0.3</v>
      </c>
      <c r="I12" s="246">
        <v>2.6</v>
      </c>
      <c r="J12" s="246">
        <f>[2]Armenian!P9</f>
        <v>8.4</v>
      </c>
      <c r="K12" s="245">
        <f>[2]Armenian!Q9</f>
        <v>7.4</v>
      </c>
      <c r="L12" s="244">
        <f>[2]Armenian!R9</f>
        <v>4.5</v>
      </c>
      <c r="M12" s="244">
        <f>[2]Armenian!S9</f>
        <v>2.5</v>
      </c>
    </row>
    <row r="13" spans="1:13" ht="20.100000000000001" customHeight="1" thickBot="1">
      <c r="B13" s="268" t="s">
        <v>496</v>
      </c>
      <c r="C13" s="246">
        <v>14.4</v>
      </c>
      <c r="D13" s="246">
        <v>6.8</v>
      </c>
      <c r="E13" s="246">
        <v>3.6</v>
      </c>
      <c r="F13" s="246">
        <v>2.8</v>
      </c>
      <c r="G13" s="246">
        <v>4.5</v>
      </c>
      <c r="H13" s="246">
        <v>3.4</v>
      </c>
      <c r="I13" s="246">
        <v>6.7</v>
      </c>
      <c r="J13" s="246">
        <f>[2]Armenian!P10</f>
        <v>13.7</v>
      </c>
      <c r="K13" s="245">
        <f>[2]Armenian!Q10</f>
        <v>9.1999999999999993</v>
      </c>
      <c r="L13" s="244">
        <f>[2]Armenian!R10</f>
        <v>5.7</v>
      </c>
      <c r="M13" s="244">
        <f>[2]Armenian!S10</f>
        <v>4.3</v>
      </c>
    </row>
    <row r="14" spans="1:13" ht="20.100000000000001" customHeight="1" thickBot="1">
      <c r="B14" s="268" t="s">
        <v>497</v>
      </c>
      <c r="C14" s="246">
        <v>53.5</v>
      </c>
      <c r="D14" s="246">
        <v>45</v>
      </c>
      <c r="E14" s="246">
        <v>54.6</v>
      </c>
      <c r="F14" s="246">
        <v>71.400000000000006</v>
      </c>
      <c r="G14" s="246">
        <v>64.099999999999994</v>
      </c>
      <c r="H14" s="246">
        <v>42.5</v>
      </c>
      <c r="I14" s="246">
        <v>71</v>
      </c>
      <c r="J14" s="246">
        <f>[2]Armenian!P11</f>
        <v>98.7</v>
      </c>
      <c r="K14" s="245">
        <f>[2]Armenian!Q11</f>
        <v>88</v>
      </c>
      <c r="L14" s="244">
        <f>[2]Armenian!R11</f>
        <v>94.5</v>
      </c>
      <c r="M14" s="244">
        <f>[2]Armenian!S11</f>
        <v>96.7</v>
      </c>
    </row>
    <row r="15" spans="1:13" ht="20.100000000000001" customHeight="1" thickBot="1">
      <c r="B15" s="268" t="s">
        <v>498</v>
      </c>
      <c r="C15" s="246">
        <v>5497.4</v>
      </c>
      <c r="D15" s="246">
        <v>4867.6000000000004</v>
      </c>
      <c r="E15" s="246">
        <v>6201.5</v>
      </c>
      <c r="F15" s="246">
        <v>6544.7</v>
      </c>
      <c r="G15" s="246">
        <v>6024.1</v>
      </c>
      <c r="H15" s="246">
        <v>6191.2</v>
      </c>
      <c r="I15" s="246">
        <v>9288.1</v>
      </c>
      <c r="J15" s="246">
        <f>[2]Armenian!P12</f>
        <v>8956</v>
      </c>
      <c r="K15" s="245">
        <f>[2]Armenian!Q12</f>
        <v>9094.7000000000007</v>
      </c>
      <c r="L15" s="244">
        <f>[2]Armenian!R12</f>
        <v>9353.9</v>
      </c>
      <c r="M15" s="244">
        <f>[2]Armenian!S12</f>
        <v>9578.9</v>
      </c>
    </row>
    <row r="16" spans="1:13" ht="20.100000000000001" customHeight="1" thickBot="1">
      <c r="B16" s="268" t="s">
        <v>499</v>
      </c>
      <c r="C16" s="246">
        <v>93</v>
      </c>
      <c r="D16" s="246">
        <v>91.9</v>
      </c>
      <c r="E16" s="246">
        <v>98</v>
      </c>
      <c r="F16" s="246">
        <v>95.9</v>
      </c>
      <c r="G16" s="246">
        <v>95.1</v>
      </c>
      <c r="H16" s="246">
        <v>98.1</v>
      </c>
      <c r="I16" s="246">
        <v>125.7</v>
      </c>
      <c r="J16" s="246">
        <f>[2]Armenian!P13</f>
        <v>143.6</v>
      </c>
      <c r="K16" s="245">
        <f>[2]Armenian!Q13</f>
        <v>133.4</v>
      </c>
      <c r="L16" s="244">
        <f>[2]Armenian!R13</f>
        <v>141.5</v>
      </c>
      <c r="M16" s="244">
        <f>[2]Armenian!S13</f>
        <v>144.80000000000001</v>
      </c>
    </row>
    <row r="17" spans="2:13" ht="20.100000000000001" customHeight="1">
      <c r="B17" s="286" t="s">
        <v>500</v>
      </c>
      <c r="C17" s="287"/>
      <c r="D17" s="287"/>
      <c r="E17" s="287"/>
      <c r="F17" s="287"/>
      <c r="G17" s="287"/>
      <c r="H17" s="287"/>
      <c r="I17" s="287"/>
      <c r="J17" s="287"/>
      <c r="K17" s="287"/>
      <c r="L17" s="287"/>
      <c r="M17" s="288"/>
    </row>
    <row r="18" spans="2:13" ht="20.100000000000001" customHeight="1">
      <c r="B18" s="286" t="s">
        <v>501</v>
      </c>
      <c r="C18" s="287"/>
      <c r="D18" s="287"/>
      <c r="E18" s="287"/>
      <c r="F18" s="287"/>
      <c r="G18" s="287"/>
      <c r="H18" s="287"/>
      <c r="I18" s="287"/>
      <c r="J18" s="287"/>
      <c r="K18" s="287"/>
      <c r="L18" s="287"/>
      <c r="M18" s="288"/>
    </row>
    <row r="19" spans="2:13" ht="20.100000000000001" customHeight="1" thickBot="1">
      <c r="B19" s="268" t="s">
        <v>502</v>
      </c>
      <c r="C19" s="246">
        <v>-0.1</v>
      </c>
      <c r="D19" s="246">
        <v>-1.1000000000000001</v>
      </c>
      <c r="E19" s="246">
        <v>2.6</v>
      </c>
      <c r="F19" s="246">
        <v>1.8</v>
      </c>
      <c r="G19" s="246">
        <v>0.7</v>
      </c>
      <c r="H19" s="246">
        <v>3.7</v>
      </c>
      <c r="I19" s="246">
        <v>7.7</v>
      </c>
      <c r="J19" s="246">
        <f>[2]Armenian!P16</f>
        <v>8.3000000000000007</v>
      </c>
      <c r="K19" s="245">
        <f>[2]Armenian!Q16</f>
        <v>2.82</v>
      </c>
      <c r="L19" s="244">
        <f>[2]Armenian!R16</f>
        <v>4.04</v>
      </c>
      <c r="M19" s="244">
        <f>[2]Armenian!S16</f>
        <v>4</v>
      </c>
    </row>
    <row r="20" spans="2:13" ht="20.100000000000001" customHeight="1" thickBot="1">
      <c r="B20" s="268" t="s">
        <v>503</v>
      </c>
      <c r="C20" s="246">
        <v>3.7</v>
      </c>
      <c r="D20" s="246">
        <v>-1.4</v>
      </c>
      <c r="E20" s="246">
        <v>1</v>
      </c>
      <c r="F20" s="246">
        <v>2.5</v>
      </c>
      <c r="G20" s="246">
        <v>1.5</v>
      </c>
      <c r="H20" s="246">
        <v>1.2</v>
      </c>
      <c r="I20" s="246">
        <v>7.2</v>
      </c>
      <c r="J20" s="246">
        <f>[2]Armenian!P17</f>
        <v>8.6</v>
      </c>
      <c r="K20" s="245">
        <f>[2]Armenian!Q17</f>
        <v>4.443372085</v>
      </c>
      <c r="L20" s="244">
        <f>[2]Armenian!R17</f>
        <v>3.765231</v>
      </c>
      <c r="M20" s="244">
        <f>[2]Armenian!S17</f>
        <v>4</v>
      </c>
    </row>
    <row r="21" spans="2:13" ht="20.100000000000001" customHeight="1" thickBot="1">
      <c r="B21" s="268" t="s">
        <v>504</v>
      </c>
      <c r="C21" s="246">
        <v>5.0999999999999996</v>
      </c>
      <c r="D21" s="246">
        <v>-2</v>
      </c>
      <c r="E21" s="246">
        <v>0.8</v>
      </c>
      <c r="F21" s="246">
        <v>4</v>
      </c>
      <c r="G21" s="246">
        <v>1.2</v>
      </c>
      <c r="H21" s="246">
        <v>1.3</v>
      </c>
      <c r="I21" s="246">
        <v>7.2</v>
      </c>
      <c r="J21" s="246">
        <f>[2]Armenian!P18</f>
        <v>8.9</v>
      </c>
      <c r="K21" s="245">
        <f>[2]Armenian!Q18</f>
        <v>4.820786493</v>
      </c>
      <c r="L21" s="244">
        <f>[2]Armenian!R18</f>
        <v>3.9582034949999998</v>
      </c>
      <c r="M21" s="244">
        <f>[2]Armenian!S18</f>
        <v>4</v>
      </c>
    </row>
    <row r="22" spans="2:13" ht="20.100000000000001" customHeight="1">
      <c r="B22" s="286" t="s">
        <v>505</v>
      </c>
      <c r="C22" s="287"/>
      <c r="D22" s="287"/>
      <c r="E22" s="287"/>
      <c r="F22" s="287"/>
      <c r="G22" s="287"/>
      <c r="H22" s="287"/>
      <c r="I22" s="287"/>
      <c r="J22" s="287"/>
      <c r="K22" s="287"/>
      <c r="L22" s="287"/>
      <c r="M22" s="288"/>
    </row>
    <row r="23" spans="2:13" ht="20.100000000000001" customHeight="1" thickBot="1">
      <c r="B23" s="268" t="s">
        <v>506</v>
      </c>
      <c r="C23" s="246">
        <v>5043.6000000000004</v>
      </c>
      <c r="D23" s="246">
        <v>5067.3</v>
      </c>
      <c r="E23" s="246">
        <v>5568.9</v>
      </c>
      <c r="F23" s="246">
        <v>6017</v>
      </c>
      <c r="G23" s="246">
        <v>6543.3</v>
      </c>
      <c r="H23" s="246">
        <v>6181.7</v>
      </c>
      <c r="I23" s="246">
        <v>6983</v>
      </c>
      <c r="J23" s="246">
        <f>[2]Armenian!P20</f>
        <v>8496.7999999999993</v>
      </c>
      <c r="K23" s="245">
        <f>[2]Armenian!Q20</f>
        <v>9352.2999999999993</v>
      </c>
      <c r="L23" s="244">
        <f>[2]Armenian!R20</f>
        <v>10230.318748365908</v>
      </c>
      <c r="M23" s="244">
        <f>[2]Armenian!S20</f>
        <v>11160.868541717271</v>
      </c>
    </row>
    <row r="24" spans="2:13" ht="20.100000000000001" customHeight="1" thickBot="1">
      <c r="B24" s="268" t="s">
        <v>507</v>
      </c>
      <c r="C24" s="246">
        <v>3.2</v>
      </c>
      <c r="D24" s="246">
        <v>0.2</v>
      </c>
      <c r="E24" s="246">
        <v>7.5</v>
      </c>
      <c r="F24" s="246">
        <v>5.2</v>
      </c>
      <c r="G24" s="246">
        <v>7.6</v>
      </c>
      <c r="H24" s="246">
        <v>-7.4</v>
      </c>
      <c r="I24" s="246">
        <v>5.7</v>
      </c>
      <c r="J24" s="246">
        <f>[2]Armenian!P21</f>
        <v>12.6</v>
      </c>
      <c r="K24" s="245">
        <f>[2]Armenian!Q21</f>
        <v>5.8</v>
      </c>
      <c r="L24" s="244">
        <f>[2]Armenian!R21</f>
        <v>5.2</v>
      </c>
      <c r="M24" s="244">
        <f>[2]Armenian!S21</f>
        <v>4.9000000000000004</v>
      </c>
    </row>
    <row r="25" spans="2:13" ht="20.100000000000001" customHeight="1">
      <c r="B25" s="286" t="s">
        <v>508</v>
      </c>
      <c r="C25" s="287"/>
      <c r="D25" s="287"/>
      <c r="E25" s="287"/>
      <c r="F25" s="287"/>
      <c r="G25" s="287"/>
      <c r="H25" s="287"/>
      <c r="I25" s="287"/>
      <c r="J25" s="287"/>
      <c r="K25" s="287"/>
      <c r="L25" s="287"/>
      <c r="M25" s="288"/>
    </row>
    <row r="26" spans="2:13" ht="20.100000000000001" customHeight="1" thickBot="1">
      <c r="B26" s="268" t="s">
        <v>509</v>
      </c>
      <c r="C26" s="246">
        <v>6.2</v>
      </c>
      <c r="D26" s="246">
        <v>7.7</v>
      </c>
      <c r="E26" s="246">
        <v>11.7</v>
      </c>
      <c r="F26" s="246">
        <v>4.9000000000000004</v>
      </c>
      <c r="G26" s="246">
        <v>12</v>
      </c>
      <c r="H26" s="246">
        <v>-1.7</v>
      </c>
      <c r="I26" s="246">
        <v>3.5</v>
      </c>
      <c r="J26" s="246">
        <f>[2]Armenian!P23</f>
        <v>6.3</v>
      </c>
      <c r="K26" s="245">
        <f>[2]Armenian!Q23</f>
        <v>5.2</v>
      </c>
      <c r="L26" s="244">
        <f>[2]Armenian!R23</f>
        <v>7.4</v>
      </c>
      <c r="M26" s="244">
        <f>[2]Armenian!S23</f>
        <v>6.3</v>
      </c>
    </row>
    <row r="27" spans="2:13" ht="20.100000000000001" customHeight="1" thickBot="1">
      <c r="B27" s="268" t="s">
        <v>510</v>
      </c>
      <c r="C27" s="246">
        <v>13.2</v>
      </c>
      <c r="D27" s="246">
        <v>-5</v>
      </c>
      <c r="E27" s="246">
        <v>-5.0999999999999996</v>
      </c>
      <c r="F27" s="246">
        <v>-6.9</v>
      </c>
      <c r="G27" s="246">
        <v>-5.8</v>
      </c>
      <c r="H27" s="246">
        <v>-4.0999999999999996</v>
      </c>
      <c r="I27" s="246">
        <v>-0.6</v>
      </c>
      <c r="J27" s="246">
        <f>[2]Armenian!P24</f>
        <v>-0.7</v>
      </c>
      <c r="K27" s="245">
        <f>[2]Armenian!Q24</f>
        <v>1.2</v>
      </c>
      <c r="L27" s="244">
        <f>[2]Armenian!R24</f>
        <v>2.4</v>
      </c>
      <c r="M27" s="244">
        <f>[2]Armenian!S24</f>
        <v>2.8</v>
      </c>
    </row>
    <row r="28" spans="2:13" ht="20.100000000000001" customHeight="1" thickBot="1">
      <c r="B28" s="268" t="s">
        <v>511</v>
      </c>
      <c r="C28" s="246">
        <v>-3.1</v>
      </c>
      <c r="D28" s="246">
        <v>-14.1</v>
      </c>
      <c r="E28" s="246">
        <v>2.8</v>
      </c>
      <c r="F28" s="246">
        <v>0.6</v>
      </c>
      <c r="G28" s="246">
        <v>6.5</v>
      </c>
      <c r="H28" s="246">
        <v>-6.7</v>
      </c>
      <c r="I28" s="246">
        <v>3.1</v>
      </c>
      <c r="J28" s="246">
        <f>[2]Armenian!P25</f>
        <v>19.100000000000001</v>
      </c>
      <c r="K28" s="245">
        <f>[2]Armenian!Q25</f>
        <v>13.2</v>
      </c>
      <c r="L28" s="244">
        <f>[2]Armenian!R25</f>
        <v>8.4</v>
      </c>
      <c r="M28" s="244">
        <f>[2]Armenian!S25</f>
        <v>5.9</v>
      </c>
    </row>
    <row r="29" spans="2:13" ht="20.100000000000001" customHeight="1" thickBot="1">
      <c r="B29" s="268" t="s">
        <v>512</v>
      </c>
      <c r="C29" s="246">
        <v>1.6</v>
      </c>
      <c r="D29" s="246">
        <v>3.2</v>
      </c>
      <c r="E29" s="246">
        <v>10.6</v>
      </c>
      <c r="F29" s="246">
        <v>9.1</v>
      </c>
      <c r="G29" s="246">
        <v>10</v>
      </c>
      <c r="H29" s="246">
        <v>-9.6999999999999993</v>
      </c>
      <c r="I29" s="246">
        <v>7.9</v>
      </c>
      <c r="J29" s="246">
        <f>[2]Armenian!P26</f>
        <v>18.100000000000001</v>
      </c>
      <c r="K29" s="245">
        <f>[2]Armenian!Q26</f>
        <v>6.3</v>
      </c>
      <c r="L29" s="244">
        <f>[2]Armenian!R26</f>
        <v>4.4000000000000004</v>
      </c>
      <c r="M29" s="244">
        <f>[2]Armenian!S26</f>
        <v>4.5999999999999996</v>
      </c>
    </row>
    <row r="30" spans="2:13" ht="20.100000000000001" customHeight="1" thickBot="1">
      <c r="B30" s="268" t="s">
        <v>513</v>
      </c>
      <c r="C30" s="246">
        <v>-5.0999999999999996</v>
      </c>
      <c r="D30" s="246">
        <v>-3.7</v>
      </c>
      <c r="E30" s="246">
        <v>9.6999999999999993</v>
      </c>
      <c r="F30" s="246">
        <v>8</v>
      </c>
      <c r="G30" s="246">
        <v>7.1</v>
      </c>
      <c r="H30" s="246">
        <v>-10</v>
      </c>
      <c r="I30" s="246">
        <v>7.4</v>
      </c>
      <c r="J30" s="246">
        <f>[2]Armenian!P27</f>
        <v>8.1999999999999993</v>
      </c>
      <c r="K30" s="245">
        <f>[2]Armenian!Q27</f>
        <v>4.7</v>
      </c>
      <c r="L30" s="244">
        <f>[2]Armenian!R27</f>
        <v>5.6</v>
      </c>
      <c r="M30" s="244">
        <f>[2]Armenian!S27</f>
        <v>5.4</v>
      </c>
    </row>
    <row r="31" spans="2:13" ht="20.100000000000001" customHeight="1">
      <c r="B31" s="286" t="s">
        <v>514</v>
      </c>
      <c r="C31" s="287"/>
      <c r="D31" s="287"/>
      <c r="E31" s="287"/>
      <c r="F31" s="287"/>
      <c r="G31" s="287"/>
      <c r="H31" s="287"/>
      <c r="I31" s="287"/>
      <c r="J31" s="287"/>
      <c r="K31" s="287"/>
      <c r="L31" s="287"/>
      <c r="M31" s="288"/>
    </row>
    <row r="32" spans="2:13" ht="20.100000000000001" customHeight="1">
      <c r="B32" s="250" t="s">
        <v>515</v>
      </c>
      <c r="C32" s="246">
        <v>-6</v>
      </c>
      <c r="D32" s="246">
        <v>-2.1</v>
      </c>
      <c r="E32" s="246">
        <v>11.6</v>
      </c>
      <c r="F32" s="246">
        <v>3.8</v>
      </c>
      <c r="G32" s="246">
        <v>11.7</v>
      </c>
      <c r="H32" s="246">
        <v>-10.9</v>
      </c>
      <c r="I32" s="246">
        <v>4.2</v>
      </c>
      <c r="J32" s="246">
        <f>[2]Armenian!P29</f>
        <v>7.7037000000000004</v>
      </c>
      <c r="K32" s="245">
        <f>[2]Armenian!Q29</f>
        <v>4.5867832350127067</v>
      </c>
      <c r="L32" s="244">
        <f>[2]Armenian!R29</f>
        <v>4.072445153372013</v>
      </c>
      <c r="M32" s="244">
        <f>[2]Armenian!S29</f>
        <v>4.5975363542048067</v>
      </c>
    </row>
    <row r="33" spans="2:13" ht="20.100000000000001" customHeight="1" thickBot="1">
      <c r="B33" s="268" t="s">
        <v>516</v>
      </c>
      <c r="C33" s="246">
        <v>4.7</v>
      </c>
      <c r="D33" s="246">
        <v>-2.4</v>
      </c>
      <c r="E33" s="246">
        <v>-2.1</v>
      </c>
      <c r="F33" s="246">
        <v>-3</v>
      </c>
      <c r="G33" s="246">
        <v>12.9</v>
      </c>
      <c r="H33" s="246">
        <v>9.1999999999999993</v>
      </c>
      <c r="I33" s="246">
        <v>8.4</v>
      </c>
      <c r="J33" s="246">
        <f>[2]Armenian!P30</f>
        <v>6.5498000000000003</v>
      </c>
      <c r="K33" s="245">
        <f>[2]Armenian!Q30</f>
        <v>7.6270630016342267</v>
      </c>
      <c r="L33" s="244">
        <f>[2]Armenian!R30</f>
        <v>2.0668218742568172</v>
      </c>
      <c r="M33" s="244">
        <f>[2]Armenian!S30</f>
        <v>3.4759222915801615</v>
      </c>
    </row>
    <row r="34" spans="2:13" ht="20.100000000000001" customHeight="1" thickBot="1">
      <c r="B34" s="268" t="s">
        <v>517</v>
      </c>
      <c r="C34" s="246">
        <v>-7.5</v>
      </c>
      <c r="D34" s="246">
        <v>-2.1</v>
      </c>
      <c r="E34" s="246">
        <v>14</v>
      </c>
      <c r="F34" s="246">
        <v>4.8</v>
      </c>
      <c r="G34" s="246">
        <v>11.5</v>
      </c>
      <c r="H34" s="246">
        <v>-14</v>
      </c>
      <c r="I34" s="246">
        <v>3.4</v>
      </c>
      <c r="J34" s="246">
        <f>[2]Armenian!P31</f>
        <v>7.9568000000000003</v>
      </c>
      <c r="K34" s="245">
        <f>[2]Armenian!Q31</f>
        <v>3.9200000000000159</v>
      </c>
      <c r="L34" s="244">
        <f>[2]Armenian!R31</f>
        <v>4.5000000000000142</v>
      </c>
      <c r="M34" s="244">
        <f>[2]Armenian!S31</f>
        <v>4.8</v>
      </c>
    </row>
    <row r="35" spans="2:13" ht="20.100000000000001" customHeight="1">
      <c r="B35" s="250" t="s">
        <v>518</v>
      </c>
      <c r="C35" s="246">
        <v>2.5</v>
      </c>
      <c r="D35" s="246">
        <v>-11.4</v>
      </c>
      <c r="E35" s="246">
        <v>9.6999999999999993</v>
      </c>
      <c r="F35" s="246">
        <v>4.8</v>
      </c>
      <c r="G35" s="246">
        <v>4.4000000000000004</v>
      </c>
      <c r="H35" s="246">
        <v>-1.5</v>
      </c>
      <c r="I35" s="246">
        <v>6.3</v>
      </c>
      <c r="J35" s="246">
        <f>[2]Armenian!P32</f>
        <v>9.5074000000000005</v>
      </c>
      <c r="K35" s="245">
        <f>[2]Armenian!Q32</f>
        <v>23.341088703981413</v>
      </c>
      <c r="L35" s="244">
        <f>[2]Armenian!R32</f>
        <v>5.5494451163469067</v>
      </c>
      <c r="M35" s="244">
        <f>[2]Armenian!S32</f>
        <v>8.4498934053125154</v>
      </c>
    </row>
    <row r="36" spans="2:13" ht="20.100000000000001" customHeight="1">
      <c r="B36" s="243" t="s">
        <v>519</v>
      </c>
      <c r="C36" s="246">
        <v>13.6</v>
      </c>
      <c r="D36" s="246">
        <v>5</v>
      </c>
      <c r="E36" s="246">
        <v>31.7</v>
      </c>
      <c r="F36" s="246">
        <v>-37.4</v>
      </c>
      <c r="G36" s="246">
        <v>31.1</v>
      </c>
      <c r="H36" s="246">
        <v>16.2</v>
      </c>
      <c r="I36" s="246">
        <v>-9.9</v>
      </c>
      <c r="J36" s="246">
        <f>[2]Armenian!P33</f>
        <v>41.125</v>
      </c>
      <c r="K36" s="245">
        <f>[2]Armenian!Q33</f>
        <v>60.710284595168588</v>
      </c>
      <c r="L36" s="244">
        <f>[2]Armenian!R33</f>
        <v>3.4919626817183911</v>
      </c>
      <c r="M36" s="244">
        <f>[2]Armenian!S33</f>
        <v>15.913617127209363</v>
      </c>
    </row>
    <row r="37" spans="2:13" ht="20.100000000000001" customHeight="1">
      <c r="B37" s="243" t="s">
        <v>520</v>
      </c>
      <c r="C37" s="246">
        <v>1.2</v>
      </c>
      <c r="D37" s="246">
        <v>-13.9</v>
      </c>
      <c r="E37" s="246">
        <v>6.2</v>
      </c>
      <c r="F37" s="246">
        <v>19.600000000000001</v>
      </c>
      <c r="G37" s="246">
        <v>-0.5</v>
      </c>
      <c r="H37" s="246">
        <v>-5.7</v>
      </c>
      <c r="I37" s="246">
        <v>11.2</v>
      </c>
      <c r="J37" s="246">
        <f>[2]Armenian!P34</f>
        <v>1.8617999999999999</v>
      </c>
      <c r="K37" s="245">
        <f>[2]Armenian!Q34</f>
        <v>12.113537682250922</v>
      </c>
      <c r="L37" s="244">
        <f>[2]Armenian!R34</f>
        <v>6.407524415348604</v>
      </c>
      <c r="M37" s="244">
        <f>[2]Armenian!S34</f>
        <v>4.8</v>
      </c>
    </row>
    <row r="38" spans="2:13" ht="20.100000000000001" customHeight="1" thickBot="1">
      <c r="B38" s="269" t="s">
        <v>521</v>
      </c>
      <c r="C38" s="246">
        <v>4.9000000000000004</v>
      </c>
      <c r="D38" s="246">
        <v>21.3</v>
      </c>
      <c r="E38" s="246">
        <v>19.3</v>
      </c>
      <c r="F38" s="246">
        <v>5</v>
      </c>
      <c r="G38" s="246">
        <v>16</v>
      </c>
      <c r="H38" s="246">
        <v>-33.4</v>
      </c>
      <c r="I38" s="246">
        <v>17.100000000000001</v>
      </c>
      <c r="J38" s="246">
        <f>[2]Armenian!P35</f>
        <v>54.4</v>
      </c>
      <c r="K38" s="245">
        <f>[2]Armenian!Q35</f>
        <v>14.3</v>
      </c>
      <c r="L38" s="244">
        <f>[2]Armenian!R35</f>
        <v>3.4</v>
      </c>
      <c r="M38" s="244">
        <f>[2]Armenian!S35</f>
        <v>4.5</v>
      </c>
    </row>
    <row r="39" spans="2:13" ht="20.100000000000001" customHeight="1" thickBot="1">
      <c r="B39" s="269" t="s">
        <v>522</v>
      </c>
      <c r="C39" s="246">
        <v>-15.3</v>
      </c>
      <c r="D39" s="246">
        <v>6.3</v>
      </c>
      <c r="E39" s="246">
        <v>24.6</v>
      </c>
      <c r="F39" s="246">
        <v>13.3</v>
      </c>
      <c r="G39" s="246">
        <v>11.6</v>
      </c>
      <c r="H39" s="246">
        <v>-31.4</v>
      </c>
      <c r="I39" s="246">
        <v>12.5</v>
      </c>
      <c r="J39" s="246">
        <f>[2]Armenian!P36</f>
        <v>33.799999999999997</v>
      </c>
      <c r="K39" s="245">
        <f>[2]Armenian!Q36</f>
        <v>14.6</v>
      </c>
      <c r="L39" s="244">
        <f>[2]Armenian!R36</f>
        <v>1.7</v>
      </c>
      <c r="M39" s="244">
        <f>[2]Armenian!S36</f>
        <v>4.5999999999999996</v>
      </c>
    </row>
    <row r="40" spans="2:13" ht="20.100000000000001" customHeight="1">
      <c r="B40" s="286" t="s">
        <v>523</v>
      </c>
      <c r="C40" s="287"/>
      <c r="D40" s="287"/>
      <c r="E40" s="287"/>
      <c r="F40" s="287"/>
      <c r="G40" s="287"/>
      <c r="H40" s="287"/>
      <c r="I40" s="287"/>
      <c r="J40" s="287"/>
      <c r="K40" s="287"/>
      <c r="L40" s="287"/>
      <c r="M40" s="288"/>
    </row>
    <row r="41" spans="2:13" ht="20.100000000000001" customHeight="1" thickBot="1">
      <c r="B41" s="268" t="s">
        <v>524</v>
      </c>
      <c r="C41" s="246">
        <v>-1186.4000000000001</v>
      </c>
      <c r="D41" s="246">
        <v>-976.9</v>
      </c>
      <c r="E41" s="246">
        <v>-1400.9</v>
      </c>
      <c r="F41" s="246">
        <v>-1724.4</v>
      </c>
      <c r="G41" s="246">
        <v>-1727.9</v>
      </c>
      <c r="H41" s="246">
        <v>-1382.2</v>
      </c>
      <c r="I41" s="246">
        <v>-1504.8</v>
      </c>
      <c r="J41" s="245">
        <f>[2]Armenian!P38</f>
        <v>-2016.1</v>
      </c>
      <c r="K41" s="245">
        <f>[2]Armenian!Q38</f>
        <v>-2091.8000000000002</v>
      </c>
      <c r="L41" s="244">
        <f>[2]Armenian!R38</f>
        <v>-1972.3</v>
      </c>
      <c r="M41" s="244">
        <f>[2]Armenian!S38</f>
        <v>-2031.3</v>
      </c>
    </row>
    <row r="42" spans="2:13" ht="20.100000000000001" customHeight="1" thickBot="1">
      <c r="B42" s="268" t="s">
        <v>525</v>
      </c>
      <c r="C42" s="246">
        <v>-96.4</v>
      </c>
      <c r="D42" s="246">
        <v>70.400000000000006</v>
      </c>
      <c r="E42" s="246">
        <v>159.4</v>
      </c>
      <c r="F42" s="246">
        <v>24.7</v>
      </c>
      <c r="G42" s="246">
        <v>-66.900000000000006</v>
      </c>
      <c r="H42" s="246">
        <v>118</v>
      </c>
      <c r="I42" s="246">
        <v>396.9</v>
      </c>
      <c r="J42" s="245">
        <f>[2]Armenian!P39</f>
        <v>1429.4</v>
      </c>
      <c r="K42" s="245">
        <f>[2]Armenian!Q39</f>
        <v>1251.9000000000001</v>
      </c>
      <c r="L42" s="244">
        <f>[2]Armenian!R39</f>
        <v>1243.3</v>
      </c>
      <c r="M42" s="244">
        <f>[2]Armenian!S39</f>
        <v>1228.2</v>
      </c>
    </row>
    <row r="43" spans="2:13" ht="20.100000000000001" customHeight="1" thickBot="1">
      <c r="B43" s="268" t="s">
        <v>526</v>
      </c>
      <c r="C43" s="246">
        <v>1098.3</v>
      </c>
      <c r="D43" s="246">
        <v>1009.4</v>
      </c>
      <c r="E43" s="246">
        <v>1179.3</v>
      </c>
      <c r="F43" s="246">
        <v>1136.2</v>
      </c>
      <c r="G43" s="246">
        <v>1143.8</v>
      </c>
      <c r="H43" s="246">
        <v>1046.2</v>
      </c>
      <c r="I43" s="246">
        <v>1243.0999999999999</v>
      </c>
      <c r="J43" s="245">
        <f>[2]Armenian!P40</f>
        <v>1630.5</v>
      </c>
      <c r="K43" s="245">
        <f>[2]Armenian!Q40</f>
        <v>1297.8</v>
      </c>
      <c r="L43" s="244">
        <f>[2]Armenian!R40</f>
        <v>1222.3</v>
      </c>
      <c r="M43" s="244">
        <f>[2]Armenian!S40</f>
        <v>1157.5999999999999</v>
      </c>
    </row>
    <row r="44" spans="2:13" ht="20.100000000000001" customHeight="1" thickBot="1">
      <c r="B44" s="268" t="s">
        <v>527</v>
      </c>
      <c r="C44" s="246">
        <v>-284.7</v>
      </c>
      <c r="D44" s="246">
        <v>-107.9</v>
      </c>
      <c r="E44" s="246">
        <v>-173.9</v>
      </c>
      <c r="F44" s="246">
        <v>-875.9</v>
      </c>
      <c r="G44" s="246">
        <v>-1002.3</v>
      </c>
      <c r="H44" s="246">
        <v>-477.8</v>
      </c>
      <c r="I44" s="246">
        <v>-515.1</v>
      </c>
      <c r="J44" s="245">
        <f>[2]Armenian!P41</f>
        <v>14.8</v>
      </c>
      <c r="K44" s="245">
        <f>[2]Armenian!Q41</f>
        <v>-322.89999999999998</v>
      </c>
      <c r="L44" s="244">
        <f>[2]Armenian!R41</f>
        <v>-301.60000000000002</v>
      </c>
      <c r="M44" s="244">
        <f>[2]Armenian!S41</f>
        <v>-400.3</v>
      </c>
    </row>
    <row r="45" spans="2:13" ht="20.100000000000001" customHeight="1" thickBot="1">
      <c r="B45" s="268" t="s">
        <v>528</v>
      </c>
      <c r="C45" s="246">
        <v>-12.2</v>
      </c>
      <c r="D45" s="246">
        <v>-8.6</v>
      </c>
      <c r="E45" s="246">
        <v>-10.8</v>
      </c>
      <c r="F45" s="246">
        <v>-13.7</v>
      </c>
      <c r="G45" s="246">
        <v>-13.1</v>
      </c>
      <c r="H45" s="246">
        <v>-10</v>
      </c>
      <c r="I45" s="246">
        <v>-7.9</v>
      </c>
      <c r="J45" s="245">
        <f>[2]Armenian!P42</f>
        <v>-3</v>
      </c>
      <c r="K45" s="245">
        <f>[2]Armenian!Q42</f>
        <v>-3.6</v>
      </c>
      <c r="L45" s="244">
        <f>[2]Armenian!R42</f>
        <v>-3.2</v>
      </c>
      <c r="M45" s="244">
        <f>[2]Armenian!S42</f>
        <v>-3.3</v>
      </c>
    </row>
    <row r="46" spans="2:13" ht="20.100000000000001" customHeight="1" thickBot="1">
      <c r="B46" s="268" t="s">
        <v>529</v>
      </c>
      <c r="C46" s="246">
        <v>-0.9</v>
      </c>
      <c r="D46" s="246">
        <v>0.7</v>
      </c>
      <c r="E46" s="246">
        <v>1.4</v>
      </c>
      <c r="F46" s="246">
        <v>0.2</v>
      </c>
      <c r="G46" s="246">
        <v>-0.5</v>
      </c>
      <c r="H46" s="246">
        <v>0.9</v>
      </c>
      <c r="I46" s="246">
        <v>2.8</v>
      </c>
      <c r="J46" s="245">
        <f>[2]Armenian!P43</f>
        <v>7.3</v>
      </c>
      <c r="K46" s="245">
        <f>[2]Armenian!Q43</f>
        <v>5.4</v>
      </c>
      <c r="L46" s="244">
        <f>[2]Armenian!R43</f>
        <v>5.5</v>
      </c>
      <c r="M46" s="244">
        <f>[2]Armenian!S43</f>
        <v>5</v>
      </c>
    </row>
    <row r="47" spans="2:13" ht="20.100000000000001" customHeight="1" thickBot="1">
      <c r="B47" s="268" t="s">
        <v>530</v>
      </c>
      <c r="C47" s="246">
        <v>10.4</v>
      </c>
      <c r="D47" s="246">
        <v>9.5</v>
      </c>
      <c r="E47" s="246">
        <v>10.199999999999999</v>
      </c>
      <c r="F47" s="246">
        <v>9.1</v>
      </c>
      <c r="G47" s="246">
        <v>8.4</v>
      </c>
      <c r="H47" s="246">
        <v>8.3000000000000007</v>
      </c>
      <c r="I47" s="246">
        <v>8.9</v>
      </c>
      <c r="J47" s="245">
        <f>[2]Armenian!P44</f>
        <v>8.3000000000000007</v>
      </c>
      <c r="K47" s="245">
        <f>[2]Armenian!Q44</f>
        <v>5.6</v>
      </c>
      <c r="L47" s="244">
        <f>[2]Armenian!R44</f>
        <v>5.4</v>
      </c>
      <c r="M47" s="244">
        <f>[2]Armenian!S44</f>
        <v>4.7</v>
      </c>
    </row>
    <row r="48" spans="2:13" ht="20.100000000000001" customHeight="1" thickBot="1">
      <c r="B48" s="268" t="s">
        <v>531</v>
      </c>
      <c r="C48" s="249">
        <v>-2.7</v>
      </c>
      <c r="D48" s="249">
        <v>-1</v>
      </c>
      <c r="E48" s="249">
        <v>-1.5</v>
      </c>
      <c r="F48" s="249">
        <v>-7</v>
      </c>
      <c r="G48" s="249">
        <v>-7.3</v>
      </c>
      <c r="H48" s="249">
        <v>-3.8</v>
      </c>
      <c r="I48" s="249">
        <v>-3.7</v>
      </c>
      <c r="J48" s="248">
        <f>[2]Armenian!P45</f>
        <v>0.1</v>
      </c>
      <c r="K48" s="248">
        <f>[2]Armenian!Q45</f>
        <v>-1.4</v>
      </c>
      <c r="L48" s="247">
        <f>[2]Armenian!R45</f>
        <v>-1.3</v>
      </c>
      <c r="M48" s="247">
        <f>[2]Armenian!S45</f>
        <v>-1.6</v>
      </c>
    </row>
    <row r="49" spans="2:13" ht="20.100000000000001" customHeight="1">
      <c r="B49" s="290" t="s">
        <v>532</v>
      </c>
      <c r="C49" s="290"/>
      <c r="D49" s="290"/>
      <c r="E49" s="290"/>
      <c r="F49" s="290"/>
      <c r="G49" s="290"/>
      <c r="H49" s="290"/>
      <c r="I49" s="290"/>
      <c r="J49" s="290"/>
      <c r="K49" s="290"/>
      <c r="L49" s="290"/>
      <c r="M49" s="290"/>
    </row>
    <row r="50" spans="2:13" ht="20.100000000000001" customHeight="1" thickBot="1">
      <c r="B50" s="268" t="s">
        <v>533</v>
      </c>
      <c r="C50" s="246">
        <v>1167.7</v>
      </c>
      <c r="D50" s="246">
        <v>1171.0999999999999</v>
      </c>
      <c r="E50" s="246">
        <v>1237.8</v>
      </c>
      <c r="F50" s="246">
        <v>1341.7</v>
      </c>
      <c r="G50" s="246">
        <v>1559.1</v>
      </c>
      <c r="H50" s="246">
        <v>1560.4</v>
      </c>
      <c r="I50" s="246">
        <v>1683.8</v>
      </c>
      <c r="J50" s="246">
        <f>[2]Armenian!P47</f>
        <v>2046</v>
      </c>
      <c r="K50" s="245">
        <f>[2]Armenian!Q47</f>
        <v>2366.4</v>
      </c>
      <c r="L50" s="244">
        <f>[2]Armenian!R47</f>
        <v>2630.4</v>
      </c>
      <c r="M50" s="244">
        <f>[2]Armenian!S47</f>
        <v>2968.6</v>
      </c>
    </row>
    <row r="51" spans="2:13" ht="20.100000000000001" customHeight="1" thickBot="1">
      <c r="B51" s="268" t="s">
        <v>534</v>
      </c>
      <c r="C51" s="246">
        <v>1067.9000000000001</v>
      </c>
      <c r="D51" s="246">
        <v>1079.7</v>
      </c>
      <c r="E51" s="246">
        <v>1158</v>
      </c>
      <c r="F51" s="246">
        <v>1258.0999999999999</v>
      </c>
      <c r="G51" s="246">
        <v>1464.3</v>
      </c>
      <c r="H51" s="246">
        <v>1385.2</v>
      </c>
      <c r="I51" s="246">
        <v>1586.9</v>
      </c>
      <c r="J51" s="246">
        <f>[2]Armenian!P48</f>
        <v>1926</v>
      </c>
      <c r="K51" s="245">
        <f>[2]Armenian!Q48</f>
        <v>2248</v>
      </c>
      <c r="L51" s="244">
        <f>[2]Armenian!R48</f>
        <v>2553</v>
      </c>
      <c r="M51" s="244">
        <f>[2]Armenian!S48</f>
        <v>2898</v>
      </c>
    </row>
    <row r="52" spans="2:13" ht="20.100000000000001" customHeight="1" thickBot="1">
      <c r="B52" s="268" t="s">
        <v>535</v>
      </c>
      <c r="C52" s="246">
        <v>1409</v>
      </c>
      <c r="D52" s="246">
        <v>1449.1</v>
      </c>
      <c r="E52" s="246">
        <v>1504.8</v>
      </c>
      <c r="F52" s="246">
        <v>1447.1</v>
      </c>
      <c r="G52" s="246">
        <v>1623</v>
      </c>
      <c r="H52" s="246">
        <v>1894.3</v>
      </c>
      <c r="I52" s="246">
        <v>2004.3</v>
      </c>
      <c r="J52" s="246">
        <f>[2]Armenian!P49</f>
        <v>2243.5</v>
      </c>
      <c r="K52" s="245">
        <f>[2]Armenian!Q49</f>
        <v>2541</v>
      </c>
      <c r="L52" s="244">
        <f>[2]Armenian!R49</f>
        <v>2846</v>
      </c>
      <c r="M52" s="244">
        <f>[2]Armenian!S49</f>
        <v>3190</v>
      </c>
    </row>
    <row r="53" spans="2:13" ht="20.100000000000001" customHeight="1" thickBot="1">
      <c r="B53" s="268" t="s">
        <v>536</v>
      </c>
      <c r="C53" s="246">
        <v>-241.3</v>
      </c>
      <c r="D53" s="246">
        <v>-278</v>
      </c>
      <c r="E53" s="246">
        <v>-267</v>
      </c>
      <c r="F53" s="246">
        <v>-105.4</v>
      </c>
      <c r="G53" s="246">
        <v>-63.9</v>
      </c>
      <c r="H53" s="246">
        <v>-333.9</v>
      </c>
      <c r="I53" s="246">
        <v>-320.5</v>
      </c>
      <c r="J53" s="246">
        <f>[2]Armenian!P50</f>
        <v>-197.5</v>
      </c>
      <c r="K53" s="245">
        <f>[2]Armenian!Q50</f>
        <v>-174.59999999999991</v>
      </c>
      <c r="L53" s="244">
        <f>[2]Armenian!R50</f>
        <v>-215.59999999999991</v>
      </c>
      <c r="M53" s="244">
        <f>[2]Armenian!S50</f>
        <v>-221.40000000000009</v>
      </c>
    </row>
    <row r="54" spans="2:13" ht="20.100000000000001" customHeight="1" thickBot="1">
      <c r="B54" s="268" t="s">
        <v>537</v>
      </c>
      <c r="C54" s="246">
        <v>23.2</v>
      </c>
      <c r="D54" s="246">
        <v>23.1</v>
      </c>
      <c r="E54" s="246">
        <v>22.2</v>
      </c>
      <c r="F54" s="246">
        <v>22.3</v>
      </c>
      <c r="G54" s="246">
        <v>23.8</v>
      </c>
      <c r="H54" s="246">
        <v>25.2</v>
      </c>
      <c r="I54" s="246">
        <v>24.1</v>
      </c>
      <c r="J54" s="246">
        <f>[2]Armenian!P51</f>
        <v>24.079653516618023</v>
      </c>
      <c r="K54" s="245">
        <f>[2]Armenian!Q51</f>
        <v>25.302866674507879</v>
      </c>
      <c r="L54" s="244">
        <f>[2]Armenian!R51</f>
        <v>25.711808837042881</v>
      </c>
      <c r="M54" s="244">
        <f>[2]Armenian!S51</f>
        <v>26.598288376069657</v>
      </c>
    </row>
    <row r="55" spans="2:13" ht="20.100000000000001" customHeight="1" thickBot="1">
      <c r="B55" s="268" t="s">
        <v>538</v>
      </c>
      <c r="C55" s="246">
        <v>21.2</v>
      </c>
      <c r="D55" s="246">
        <v>21.3</v>
      </c>
      <c r="E55" s="246">
        <v>20.8</v>
      </c>
      <c r="F55" s="246">
        <v>20.9</v>
      </c>
      <c r="G55" s="246">
        <v>22.4</v>
      </c>
      <c r="H55" s="246">
        <v>22.4</v>
      </c>
      <c r="I55" s="246">
        <v>22.7</v>
      </c>
      <c r="J55" s="246">
        <f>[2]Armenian!P52</f>
        <v>22.66735712268148</v>
      </c>
      <c r="K55" s="245">
        <f>[2]Armenian!Q52</f>
        <v>24.036867936229591</v>
      </c>
      <c r="L55" s="244">
        <f>[2]Armenian!R52</f>
        <v>24.955234170076974</v>
      </c>
      <c r="M55" s="244">
        <f>[2]Armenian!S52</f>
        <v>25.965721118995443</v>
      </c>
    </row>
    <row r="56" spans="2:13" ht="20.100000000000001" customHeight="1" thickBot="1">
      <c r="B56" s="268" t="s">
        <v>539</v>
      </c>
      <c r="C56" s="246">
        <v>28</v>
      </c>
      <c r="D56" s="246">
        <v>28.6</v>
      </c>
      <c r="E56" s="246">
        <v>27</v>
      </c>
      <c r="F56" s="246">
        <v>24.1</v>
      </c>
      <c r="G56" s="246">
        <v>24.8</v>
      </c>
      <c r="H56" s="246">
        <v>30.6</v>
      </c>
      <c r="I56" s="246">
        <v>28.7</v>
      </c>
      <c r="J56" s="246">
        <f>[2]Armenian!P53</f>
        <v>26.404057998305248</v>
      </c>
      <c r="K56" s="245">
        <f>[2]Armenian!Q53</f>
        <v>27.169787111191901</v>
      </c>
      <c r="L56" s="244">
        <f>[2]Armenian!R53</f>
        <v>27.819270054069356</v>
      </c>
      <c r="M56" s="244">
        <f>[2]Armenian!S53</f>
        <v>28.58200495845254</v>
      </c>
    </row>
    <row r="57" spans="2:13" ht="20.100000000000001" customHeight="1" thickBot="1">
      <c r="B57" s="268" t="s">
        <v>540</v>
      </c>
      <c r="C57" s="246">
        <v>-4.8</v>
      </c>
      <c r="D57" s="246">
        <v>-5.5</v>
      </c>
      <c r="E57" s="246">
        <v>-4.8</v>
      </c>
      <c r="F57" s="246">
        <v>-1.8</v>
      </c>
      <c r="G57" s="246">
        <v>-1</v>
      </c>
      <c r="H57" s="246">
        <v>-5.4</v>
      </c>
      <c r="I57" s="246">
        <v>-4.5999999999999996</v>
      </c>
      <c r="J57" s="246">
        <f>[2]Armenian!P54</f>
        <v>-2.3244044816872247</v>
      </c>
      <c r="K57" s="245">
        <f>[2]Armenian!Q54</f>
        <v>-1.8669204366840226</v>
      </c>
      <c r="L57" s="244">
        <f>[2]Armenian!R54</f>
        <v>-2.1074612170264757</v>
      </c>
      <c r="M57" s="244">
        <f>[2]Armenian!S54</f>
        <v>-1.9837165823828826</v>
      </c>
    </row>
    <row r="58" spans="2:13" ht="20.100000000000001" customHeight="1">
      <c r="B58" s="290" t="s">
        <v>541</v>
      </c>
      <c r="C58" s="290"/>
      <c r="D58" s="290"/>
      <c r="E58" s="290"/>
      <c r="F58" s="290"/>
      <c r="G58" s="290"/>
      <c r="H58" s="290"/>
      <c r="I58" s="290"/>
      <c r="J58" s="290"/>
      <c r="K58" s="290"/>
      <c r="L58" s="290"/>
      <c r="M58" s="290"/>
    </row>
    <row r="59" spans="2:13" ht="20.100000000000001" customHeight="1" thickBot="1">
      <c r="B59" s="268" t="s">
        <v>542</v>
      </c>
      <c r="C59" s="242">
        <v>10.8</v>
      </c>
      <c r="D59" s="242">
        <v>17.5</v>
      </c>
      <c r="E59" s="242">
        <v>18.5</v>
      </c>
      <c r="F59" s="242">
        <v>7.5</v>
      </c>
      <c r="G59" s="242">
        <v>11.2</v>
      </c>
      <c r="H59" s="242">
        <v>9</v>
      </c>
      <c r="I59" s="242">
        <v>13.1</v>
      </c>
      <c r="J59" s="246">
        <f>[2]Armenian!P56</f>
        <v>16.103866143720055</v>
      </c>
      <c r="K59" s="241">
        <f>[2]Armenian!Q56</f>
        <v>0</v>
      </c>
      <c r="L59" s="240">
        <f>[2]Armenian!R56</f>
        <v>0</v>
      </c>
      <c r="M59" s="240">
        <f>[2]Armenian!S56</f>
        <v>0</v>
      </c>
    </row>
    <row r="60" spans="2:13" ht="20.100000000000001" customHeight="1" thickBot="1">
      <c r="B60" s="268" t="s">
        <v>543</v>
      </c>
      <c r="C60" s="242">
        <v>5.2</v>
      </c>
      <c r="D60" s="242">
        <v>24.8</v>
      </c>
      <c r="E60" s="242">
        <v>28.9</v>
      </c>
      <c r="F60" s="242">
        <v>13.2</v>
      </c>
      <c r="G60" s="242">
        <v>21.5</v>
      </c>
      <c r="H60" s="242">
        <v>14.8</v>
      </c>
      <c r="I60" s="242">
        <v>12.8</v>
      </c>
      <c r="J60" s="246">
        <f>[2]Armenian!P57</f>
        <v>13.435636894517145</v>
      </c>
      <c r="K60" s="241">
        <f>[2]Armenian!Q57</f>
        <v>0</v>
      </c>
      <c r="L60" s="240">
        <f>[2]Armenian!R57</f>
        <v>0</v>
      </c>
      <c r="M60" s="240">
        <f>[2]Armenian!S57</f>
        <v>0</v>
      </c>
    </row>
    <row r="61" spans="2:13" ht="20.100000000000001" customHeight="1" thickBot="1">
      <c r="B61" s="268" t="s">
        <v>544</v>
      </c>
      <c r="C61" s="242">
        <v>-3.3</v>
      </c>
      <c r="D61" s="242">
        <v>6</v>
      </c>
      <c r="E61" s="242">
        <v>16.5</v>
      </c>
      <c r="F61" s="242">
        <v>17.2</v>
      </c>
      <c r="G61" s="242">
        <v>18.5</v>
      </c>
      <c r="H61" s="242">
        <v>14.3</v>
      </c>
      <c r="I61" s="242">
        <v>-3.9</v>
      </c>
      <c r="J61" s="246">
        <f>[2]Armenian!P58</f>
        <v>4.4873947487400017</v>
      </c>
      <c r="K61" s="241">
        <f>[2]Armenian!Q58</f>
        <v>0</v>
      </c>
      <c r="L61" s="240">
        <f>[2]Armenian!R58</f>
        <v>0</v>
      </c>
      <c r="M61" s="240">
        <f>[2]Armenian!S58</f>
        <v>0</v>
      </c>
    </row>
    <row r="62" spans="2:13" ht="20.100000000000001" customHeight="1" thickBot="1">
      <c r="B62" s="268" t="s">
        <v>545</v>
      </c>
      <c r="C62" s="242">
        <v>477.9</v>
      </c>
      <c r="D62" s="242">
        <v>480.5</v>
      </c>
      <c r="E62" s="242">
        <v>482.7</v>
      </c>
      <c r="F62" s="242">
        <v>483</v>
      </c>
      <c r="G62" s="242">
        <v>480.4</v>
      </c>
      <c r="H62" s="242">
        <v>489</v>
      </c>
      <c r="I62" s="242">
        <v>503.8</v>
      </c>
      <c r="J62" s="246">
        <f>[2]Armenian!P59</f>
        <v>435.67</v>
      </c>
      <c r="K62" s="241">
        <f>[2]Armenian!Q59</f>
        <v>0</v>
      </c>
      <c r="L62" s="240">
        <f>[2]Armenian!R59</f>
        <v>0</v>
      </c>
      <c r="M62" s="240">
        <f>[2]Armenian!S59</f>
        <v>0</v>
      </c>
    </row>
    <row r="63" spans="2:13" ht="23.25" customHeight="1">
      <c r="B63" s="289" t="s">
        <v>546</v>
      </c>
      <c r="C63" s="289"/>
      <c r="D63" s="289"/>
      <c r="E63" s="289"/>
      <c r="F63" s="289"/>
      <c r="G63" s="289"/>
      <c r="H63" s="289"/>
      <c r="I63" s="289"/>
      <c r="J63" s="289"/>
      <c r="K63" s="289"/>
      <c r="L63" s="289"/>
      <c r="M63" s="289"/>
    </row>
    <row r="64" spans="2:13" ht="20.100000000000001" customHeight="1">
      <c r="B64" s="289" t="s">
        <v>547</v>
      </c>
      <c r="C64" s="289"/>
      <c r="D64" s="289"/>
      <c r="E64" s="289"/>
      <c r="F64" s="289"/>
      <c r="G64" s="289"/>
      <c r="H64" s="289"/>
      <c r="I64" s="289"/>
      <c r="J64" s="289"/>
      <c r="K64" s="289"/>
      <c r="L64" s="289"/>
      <c r="M64" s="289"/>
    </row>
    <row r="65" spans="2:13" ht="20.100000000000001" customHeight="1">
      <c r="B65" s="289" t="s">
        <v>548</v>
      </c>
      <c r="C65" s="289"/>
      <c r="D65" s="289"/>
      <c r="E65" s="289"/>
      <c r="F65" s="289"/>
      <c r="G65" s="289"/>
      <c r="H65" s="289"/>
      <c r="I65" s="289"/>
      <c r="J65" s="289"/>
      <c r="K65" s="289"/>
      <c r="L65" s="289"/>
      <c r="M65" s="289"/>
    </row>
  </sheetData>
  <mergeCells count="24">
    <mergeCell ref="B7:M7"/>
    <mergeCell ref="M4:M5"/>
    <mergeCell ref="B4:B6"/>
    <mergeCell ref="C4:C5"/>
    <mergeCell ref="D4:D5"/>
    <mergeCell ref="E4:E5"/>
    <mergeCell ref="L4:L5"/>
    <mergeCell ref="F4:F5"/>
    <mergeCell ref="G4:G5"/>
    <mergeCell ref="H4:H5"/>
    <mergeCell ref="I4:I5"/>
    <mergeCell ref="J4:J5"/>
    <mergeCell ref="K4:K5"/>
    <mergeCell ref="B17:M17"/>
    <mergeCell ref="B40:M40"/>
    <mergeCell ref="B31:M31"/>
    <mergeCell ref="B64:M64"/>
    <mergeCell ref="B65:M65"/>
    <mergeCell ref="B58:M58"/>
    <mergeCell ref="B49:M49"/>
    <mergeCell ref="B63:M63"/>
    <mergeCell ref="B18:M18"/>
    <mergeCell ref="B22:M22"/>
    <mergeCell ref="B25:M25"/>
  </mergeCells>
  <hyperlinks>
    <hyperlink ref="A1" location="Ցանկ!A1" display="Ցանկ!A1"/>
  </hyperlinks>
  <pageMargins left="0.7" right="0.7" top="0" bottom="0"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130" zoomScaleNormal="130" workbookViewId="0"/>
  </sheetViews>
  <sheetFormatPr defaultColWidth="8.88671875" defaultRowHeight="14.25"/>
  <cols>
    <col min="1" max="1" width="8.88671875" style="19"/>
    <col min="2" max="16384" width="8.88671875" style="60"/>
  </cols>
  <sheetData>
    <row r="1" spans="1:5" s="19" customFormat="1">
      <c r="A1" s="33" t="s">
        <v>810</v>
      </c>
      <c r="B1" s="19" t="s">
        <v>80</v>
      </c>
      <c r="C1" s="19" t="s">
        <v>78</v>
      </c>
      <c r="D1" s="19" t="s">
        <v>166</v>
      </c>
    </row>
    <row r="2" spans="1:5">
      <c r="A2" s="202">
        <v>2018</v>
      </c>
      <c r="B2" s="205">
        <v>2.8</v>
      </c>
      <c r="C2" s="205">
        <v>2.8</v>
      </c>
      <c r="D2" s="116">
        <f t="shared" ref="D2:D9" si="0">C2-B2</f>
        <v>0</v>
      </c>
      <c r="E2" s="59"/>
    </row>
    <row r="3" spans="1:5">
      <c r="A3" s="202">
        <v>2019</v>
      </c>
      <c r="B3" s="106">
        <v>2</v>
      </c>
      <c r="C3" s="106">
        <v>2</v>
      </c>
      <c r="D3" s="116">
        <f t="shared" si="0"/>
        <v>0</v>
      </c>
      <c r="E3" s="59"/>
    </row>
    <row r="4" spans="1:5">
      <c r="A4" s="202">
        <v>2020</v>
      </c>
      <c r="B4" s="106">
        <v>-2.9</v>
      </c>
      <c r="C4" s="106">
        <v>-2.9</v>
      </c>
      <c r="D4" s="116">
        <f t="shared" si="0"/>
        <v>0</v>
      </c>
      <c r="E4" s="59"/>
    </row>
    <row r="5" spans="1:5">
      <c r="A5" s="202">
        <v>2021</v>
      </c>
      <c r="B5" s="106">
        <v>4.8</v>
      </c>
      <c r="C5" s="106">
        <v>4.8</v>
      </c>
      <c r="D5" s="116">
        <f t="shared" si="0"/>
        <v>0</v>
      </c>
    </row>
    <row r="6" spans="1:5">
      <c r="A6" s="204">
        <v>2022</v>
      </c>
      <c r="B6" s="106">
        <v>-2.9</v>
      </c>
      <c r="C6" s="106">
        <v>-2.1</v>
      </c>
      <c r="D6" s="116">
        <f t="shared" si="0"/>
        <v>0.79999999999999982</v>
      </c>
    </row>
    <row r="7" spans="1:5">
      <c r="A7" s="202">
        <v>2023</v>
      </c>
      <c r="B7" s="106">
        <v>-2</v>
      </c>
      <c r="C7" s="106">
        <v>-0.2</v>
      </c>
      <c r="D7" s="116">
        <f t="shared" si="0"/>
        <v>1.8</v>
      </c>
    </row>
    <row r="8" spans="1:5">
      <c r="A8" s="204">
        <v>2024</v>
      </c>
      <c r="B8" s="106">
        <v>2</v>
      </c>
      <c r="C8" s="106">
        <v>1.8</v>
      </c>
      <c r="D8" s="106">
        <f t="shared" si="0"/>
        <v>-0.19999999999999996</v>
      </c>
    </row>
    <row r="9" spans="1:5">
      <c r="A9" s="19">
        <v>2025</v>
      </c>
      <c r="B9" s="106">
        <v>1</v>
      </c>
      <c r="C9" s="106">
        <v>1.3</v>
      </c>
      <c r="D9" s="106">
        <f t="shared" si="0"/>
        <v>0.30000000000000004</v>
      </c>
    </row>
  </sheetData>
  <hyperlinks>
    <hyperlink ref="A1" location="Ցանկ!A1" display="Ցանկ!A1"/>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130" zoomScaleNormal="130" workbookViewId="0"/>
  </sheetViews>
  <sheetFormatPr defaultColWidth="8.88671875" defaultRowHeight="14.25"/>
  <cols>
    <col min="1" max="1" width="8.88671875" style="19"/>
    <col min="2" max="2" width="8.88671875" style="60"/>
    <col min="3" max="3" width="9.109375" style="60" bestFit="1" customWidth="1"/>
    <col min="4" max="4" width="8.88671875" style="60"/>
    <col min="5" max="16384" width="8.88671875" style="59"/>
  </cols>
  <sheetData>
    <row r="1" spans="1:5" s="19" customFormat="1">
      <c r="A1" s="33" t="s">
        <v>810</v>
      </c>
      <c r="B1" s="17" t="s">
        <v>167</v>
      </c>
      <c r="C1" s="17" t="s">
        <v>168</v>
      </c>
      <c r="D1" s="17" t="s">
        <v>169</v>
      </c>
    </row>
    <row r="2" spans="1:5" hidden="1">
      <c r="A2" s="17" t="s">
        <v>170</v>
      </c>
      <c r="B2" s="106">
        <v>1.4098458938491671</v>
      </c>
      <c r="C2" s="106">
        <v>0.69238598460767387</v>
      </c>
      <c r="D2" s="106">
        <v>6.35368448957826</v>
      </c>
    </row>
    <row r="3" spans="1:5" hidden="1">
      <c r="A3" s="17" t="s">
        <v>148</v>
      </c>
      <c r="B3" s="106">
        <v>2.050744634241509</v>
      </c>
      <c r="C3" s="106">
        <v>0.56157093103557199</v>
      </c>
      <c r="D3" s="106">
        <v>7.5300330746907758</v>
      </c>
    </row>
    <row r="4" spans="1:5" hidden="1">
      <c r="A4" s="17" t="s">
        <v>145</v>
      </c>
      <c r="B4" s="106">
        <v>1.7959364156417241</v>
      </c>
      <c r="C4" s="106">
        <v>0.32051254657047884</v>
      </c>
      <c r="D4" s="106">
        <v>7.7453083443513648</v>
      </c>
    </row>
    <row r="5" spans="1:5" hidden="1">
      <c r="A5" s="17" t="s">
        <v>146</v>
      </c>
      <c r="B5" s="106">
        <v>1.2274723566646182</v>
      </c>
      <c r="C5" s="106">
        <v>0.15011255627118292</v>
      </c>
      <c r="D5" s="106">
        <v>9.5707200493773463</v>
      </c>
    </row>
    <row r="6" spans="1:5" ht="16.5" hidden="1">
      <c r="A6" s="17" t="s">
        <v>171</v>
      </c>
      <c r="B6" s="106">
        <v>-6.9975505715674666E-2</v>
      </c>
      <c r="C6" s="106">
        <v>-0.26963582782867079</v>
      </c>
      <c r="D6" s="106">
        <v>16.125347081199724</v>
      </c>
      <c r="E6" s="209"/>
    </row>
    <row r="7" spans="1:5" ht="16.5" hidden="1">
      <c r="A7" s="17" t="s">
        <v>148</v>
      </c>
      <c r="B7" s="106">
        <v>-3.9992001066555323E-2</v>
      </c>
      <c r="C7" s="106">
        <v>0.19018061437099404</v>
      </c>
      <c r="D7" s="106">
        <v>15.858565699108459</v>
      </c>
      <c r="E7" s="209"/>
    </row>
    <row r="8" spans="1:5" ht="16.5" hidden="1">
      <c r="A8" s="17" t="s">
        <v>145</v>
      </c>
      <c r="B8" s="106">
        <v>0.14009804574937132</v>
      </c>
      <c r="C8" s="106">
        <v>5.0012502083563122E-2</v>
      </c>
      <c r="D8" s="106">
        <v>15.731191345577583</v>
      </c>
      <c r="E8" s="209"/>
    </row>
    <row r="9" spans="1:5" ht="16.5" hidden="1">
      <c r="A9" s="17" t="s">
        <v>146</v>
      </c>
      <c r="B9" s="106">
        <v>0.44096942129646038</v>
      </c>
      <c r="C9" s="106">
        <v>0.1701445819181103</v>
      </c>
      <c r="D9" s="106">
        <v>14.419347481501484</v>
      </c>
      <c r="E9" s="209"/>
    </row>
    <row r="10" spans="1:5" ht="16.5" hidden="1">
      <c r="A10" s="17" t="s">
        <v>172</v>
      </c>
      <c r="B10" s="106">
        <v>1.0757449721169139</v>
      </c>
      <c r="C10" s="106">
        <v>8.003200853502597E-2</v>
      </c>
      <c r="D10" s="106">
        <v>8.3828846642251502</v>
      </c>
      <c r="E10" s="209"/>
    </row>
    <row r="11" spans="1:5" ht="16.5" hidden="1">
      <c r="A11" s="17" t="s">
        <v>148</v>
      </c>
      <c r="B11" s="106">
        <v>1.0656379029816085</v>
      </c>
      <c r="C11" s="106">
        <v>-9.9950016662453567E-2</v>
      </c>
      <c r="D11" s="106">
        <v>7.3903348552104493</v>
      </c>
      <c r="E11" s="209"/>
    </row>
    <row r="12" spans="1:5" ht="16.5" hidden="1">
      <c r="A12" s="17" t="s">
        <v>145</v>
      </c>
      <c r="B12" s="106">
        <v>1.1465227629340176</v>
      </c>
      <c r="C12" s="106">
        <v>0.2503127605795471</v>
      </c>
      <c r="D12" s="106">
        <v>6.7799511925870943</v>
      </c>
      <c r="E12" s="209"/>
    </row>
    <row r="13" spans="1:5" ht="16.5" hidden="1">
      <c r="A13" s="17" t="s">
        <v>146</v>
      </c>
      <c r="B13" s="106">
        <v>1.7654022150761961</v>
      </c>
      <c r="C13" s="106">
        <v>0.74274476624621266</v>
      </c>
      <c r="D13" s="106">
        <v>5.6751943930649738</v>
      </c>
      <c r="E13" s="209"/>
    </row>
    <row r="14" spans="1:5" ht="16.5" hidden="1">
      <c r="A14" s="17" t="s">
        <v>173</v>
      </c>
      <c r="B14" s="106">
        <v>2.5007572122838564</v>
      </c>
      <c r="C14" s="106">
        <v>1.7857573309629837</v>
      </c>
      <c r="D14" s="106">
        <v>4.707441095693655</v>
      </c>
      <c r="E14" s="209"/>
    </row>
    <row r="15" spans="1:5" ht="16.5" hidden="1">
      <c r="A15" s="17" t="s">
        <v>148</v>
      </c>
      <c r="B15" s="106">
        <v>1.9385505332123176</v>
      </c>
      <c r="C15" s="106">
        <v>1.5011558384653461</v>
      </c>
      <c r="D15" s="106">
        <v>4.2373161851473533</v>
      </c>
      <c r="E15" s="209"/>
    </row>
    <row r="16" spans="1:5" ht="16.5" hidden="1">
      <c r="A16" s="17" t="s">
        <v>145</v>
      </c>
      <c r="B16" s="106">
        <v>1.9997320161417931</v>
      </c>
      <c r="C16" s="106">
        <v>1.4199873855047505</v>
      </c>
      <c r="D16" s="106">
        <v>3.2930594919655505</v>
      </c>
      <c r="E16" s="209"/>
    </row>
    <row r="17" spans="1:5" ht="16.5" hidden="1">
      <c r="A17" s="17" t="s">
        <v>146</v>
      </c>
      <c r="B17" s="106">
        <v>2.0813644503744784</v>
      </c>
      <c r="C17" s="106">
        <v>1.4504179460762856</v>
      </c>
      <c r="D17" s="106">
        <v>2.5417657163228755</v>
      </c>
      <c r="E17" s="209"/>
    </row>
    <row r="18" spans="1:5" ht="16.5">
      <c r="A18" s="17" t="s">
        <v>174</v>
      </c>
      <c r="B18" s="106">
        <v>2.1774222442061415</v>
      </c>
      <c r="C18" s="106">
        <v>1.0888907275346611</v>
      </c>
      <c r="D18" s="201">
        <v>2.3596678112730416</v>
      </c>
      <c r="E18" s="209"/>
    </row>
    <row r="19" spans="1:5" ht="16.5">
      <c r="A19" s="17" t="s">
        <v>148</v>
      </c>
      <c r="B19" s="106">
        <v>2.7605686493542407</v>
      </c>
      <c r="C19" s="106">
        <v>1.769046499380039</v>
      </c>
      <c r="D19" s="201">
        <v>2.3551825089033258</v>
      </c>
      <c r="E19" s="209"/>
    </row>
    <row r="20" spans="1:5" ht="16.5">
      <c r="A20" s="17" t="s">
        <v>145</v>
      </c>
      <c r="B20" s="106">
        <v>2.6509651735386655</v>
      </c>
      <c r="C20" s="106">
        <v>2.2817372983533488</v>
      </c>
      <c r="D20" s="201">
        <v>2.9429473959271775</v>
      </c>
      <c r="E20" s="209"/>
    </row>
    <row r="21" spans="1:5" ht="16.5">
      <c r="A21" s="17" t="s">
        <v>146</v>
      </c>
      <c r="B21" s="106">
        <v>2.1753807597040975</v>
      </c>
      <c r="C21" s="106">
        <v>1.8646504767490626</v>
      </c>
      <c r="D21" s="201">
        <v>3.9099497204087896</v>
      </c>
      <c r="E21" s="209"/>
    </row>
    <row r="22" spans="1:5" ht="16.5">
      <c r="A22" s="17" t="s">
        <v>175</v>
      </c>
      <c r="B22" s="106">
        <v>1.6228179436332788</v>
      </c>
      <c r="C22" s="106">
        <v>1.4023651654477074</v>
      </c>
      <c r="D22" s="201">
        <v>5.2099856038951664</v>
      </c>
      <c r="E22" s="209"/>
    </row>
    <row r="23" spans="1:5" ht="16.5">
      <c r="A23" s="17" t="s">
        <v>148</v>
      </c>
      <c r="B23" s="106">
        <v>1.8524600448699013</v>
      </c>
      <c r="C23" s="106">
        <v>1.3804392748031167</v>
      </c>
      <c r="D23" s="201">
        <v>4.8921475413734417</v>
      </c>
      <c r="E23" s="209"/>
    </row>
    <row r="24" spans="1:5" ht="16.5">
      <c r="A24" s="17" t="s">
        <v>145</v>
      </c>
      <c r="B24" s="106">
        <v>1.7494649658598056</v>
      </c>
      <c r="C24" s="106">
        <v>0.96936318137715127</v>
      </c>
      <c r="D24" s="201">
        <v>4.2941274475878739</v>
      </c>
      <c r="E24" s="209"/>
    </row>
    <row r="25" spans="1:5" ht="16.5">
      <c r="A25" s="17" t="s">
        <v>146</v>
      </c>
      <c r="B25" s="106">
        <v>2.0144465387444668</v>
      </c>
      <c r="C25" s="106">
        <v>1.0392480576471761</v>
      </c>
      <c r="D25" s="201">
        <v>3.5565050233844384</v>
      </c>
      <c r="E25" s="209"/>
    </row>
    <row r="26" spans="1:5" ht="16.5">
      <c r="A26" s="17" t="s">
        <v>176</v>
      </c>
      <c r="B26" s="217">
        <v>2.1202138001681581</v>
      </c>
      <c r="C26" s="217">
        <v>1.0823383580023609</v>
      </c>
      <c r="D26" s="210">
        <v>2.4418290473676714</v>
      </c>
      <c r="E26" s="209"/>
    </row>
    <row r="27" spans="1:5" ht="16.5">
      <c r="A27" s="17" t="s">
        <v>148</v>
      </c>
      <c r="B27" s="217">
        <v>0.38654115071385947</v>
      </c>
      <c r="C27" s="217">
        <v>0.19598580161039181</v>
      </c>
      <c r="D27" s="210">
        <v>2.9578607914383457</v>
      </c>
      <c r="E27" s="209"/>
    </row>
    <row r="28" spans="1:5" ht="16.5">
      <c r="A28" s="17" t="s">
        <v>145</v>
      </c>
      <c r="B28" s="217">
        <v>1.2104210129464796</v>
      </c>
      <c r="C28" s="217">
        <v>-1.238992324453296E-3</v>
      </c>
      <c r="D28" s="210">
        <v>3.5903807890538832</v>
      </c>
      <c r="E28" s="209"/>
    </row>
    <row r="29" spans="1:5" ht="16.5">
      <c r="A29" s="17" t="s">
        <v>146</v>
      </c>
      <c r="B29" s="217">
        <v>1.2282528234852128</v>
      </c>
      <c r="C29" s="217">
        <v>-0.25352707588398948</v>
      </c>
      <c r="D29" s="210">
        <v>4.5344556280351913</v>
      </c>
      <c r="E29" s="209"/>
    </row>
    <row r="30" spans="1:5">
      <c r="A30" s="17" t="s">
        <v>177</v>
      </c>
      <c r="B30" s="106">
        <v>1.9023993411310367</v>
      </c>
      <c r="C30" s="106">
        <v>1.0273766434597442</v>
      </c>
      <c r="D30" s="201">
        <v>5.5657758051075721</v>
      </c>
      <c r="E30" s="210"/>
    </row>
    <row r="31" spans="1:5" ht="16.5">
      <c r="A31" s="17" t="s">
        <v>148</v>
      </c>
      <c r="B31" s="106">
        <v>4.8628374287394163</v>
      </c>
      <c r="C31" s="106">
        <v>1.8154820937016061</v>
      </c>
      <c r="D31" s="201">
        <v>5.8622092744893859</v>
      </c>
      <c r="E31" s="209"/>
    </row>
    <row r="32" spans="1:5" ht="16.5">
      <c r="A32" s="17" t="s">
        <v>145</v>
      </c>
      <c r="B32" s="106">
        <v>5.3205235849348709</v>
      </c>
      <c r="C32" s="106">
        <v>2.8539896174744466</v>
      </c>
      <c r="D32" s="201">
        <v>6.9206013964728532</v>
      </c>
      <c r="E32" s="209"/>
    </row>
    <row r="33" spans="1:7" ht="16.5">
      <c r="A33" s="17" t="s">
        <v>146</v>
      </c>
      <c r="B33" s="106">
        <v>6.687222125666108</v>
      </c>
      <c r="C33" s="106">
        <v>4.6399956343358983</v>
      </c>
      <c r="D33" s="201">
        <v>8.3618062431008529</v>
      </c>
      <c r="E33" s="209"/>
    </row>
    <row r="34" spans="1:7" ht="16.5">
      <c r="A34" s="17" t="s">
        <v>178</v>
      </c>
      <c r="B34" s="218">
        <v>7.9668046998621103</v>
      </c>
      <c r="C34" s="218">
        <v>6.1151957081265982</v>
      </c>
      <c r="D34" s="222">
        <v>11.5</v>
      </c>
      <c r="E34" s="208"/>
    </row>
    <row r="35" spans="1:7" ht="16.5">
      <c r="A35" s="17" t="s">
        <v>148</v>
      </c>
      <c r="B35" s="218">
        <v>8.6414994789339126</v>
      </c>
      <c r="C35" s="218">
        <v>8.0352265810122212</v>
      </c>
      <c r="D35" s="222">
        <v>16.8</v>
      </c>
      <c r="E35" s="208"/>
    </row>
    <row r="36" spans="1:7" ht="16.5">
      <c r="A36" s="17" t="s">
        <v>145</v>
      </c>
      <c r="B36" s="223">
        <v>8.3136229999999998</v>
      </c>
      <c r="C36" s="223">
        <v>9.3232110000000006</v>
      </c>
      <c r="D36" s="222">
        <v>14.4</v>
      </c>
      <c r="E36" s="206"/>
      <c r="G36" s="207"/>
    </row>
    <row r="37" spans="1:7" ht="15">
      <c r="A37" s="17" t="s">
        <v>146</v>
      </c>
      <c r="B37" s="223">
        <v>7.1140379999999999</v>
      </c>
      <c r="C37" s="223">
        <v>9.9621259999999996</v>
      </c>
      <c r="D37" s="222">
        <v>12.2</v>
      </c>
      <c r="E37" s="206"/>
    </row>
    <row r="38" spans="1:7" ht="15">
      <c r="A38" s="17" t="s">
        <v>179</v>
      </c>
      <c r="B38" s="223">
        <v>6.4551170000000004</v>
      </c>
      <c r="C38" s="223">
        <v>8.8101699999999994</v>
      </c>
      <c r="D38" s="222">
        <v>11.3</v>
      </c>
    </row>
    <row r="39" spans="1:7" ht="15">
      <c r="A39" s="17" t="s">
        <v>148</v>
      </c>
      <c r="B39" s="223">
        <v>5.6080690000000004</v>
      </c>
      <c r="C39" s="223">
        <v>7.9889049999999999</v>
      </c>
      <c r="D39" s="222">
        <v>7.4</v>
      </c>
    </row>
    <row r="40" spans="1:7" ht="15">
      <c r="A40" s="17" t="s">
        <v>145</v>
      </c>
      <c r="B40" s="223">
        <v>5.573124</v>
      </c>
      <c r="C40" s="223">
        <v>6.980918</v>
      </c>
      <c r="D40" s="222">
        <v>8.9</v>
      </c>
    </row>
    <row r="41" spans="1:7" ht="15">
      <c r="A41" s="17" t="s">
        <v>146</v>
      </c>
      <c r="B41" s="223">
        <v>5.665197</v>
      </c>
      <c r="C41" s="223">
        <v>5.8618610000000002</v>
      </c>
      <c r="D41" s="222">
        <v>9.1</v>
      </c>
    </row>
    <row r="42" spans="1:7" ht="15">
      <c r="A42" s="17" t="s">
        <v>180</v>
      </c>
      <c r="B42" s="223">
        <v>4.9509249999999998</v>
      </c>
      <c r="C42" s="223">
        <v>5.3935500000000003</v>
      </c>
      <c r="D42" s="222">
        <v>7</v>
      </c>
    </row>
    <row r="43" spans="1:7" ht="15">
      <c r="A43" s="17" t="s">
        <v>148</v>
      </c>
      <c r="B43" s="223">
        <v>4.0567500000000001</v>
      </c>
      <c r="C43" s="223">
        <v>4.7884520000000004</v>
      </c>
      <c r="D43" s="222">
        <v>5.8</v>
      </c>
    </row>
    <row r="44" spans="1:7" ht="15">
      <c r="A44" s="17" t="s">
        <v>145</v>
      </c>
      <c r="B44" s="223">
        <v>3.5638869999999998</v>
      </c>
      <c r="C44" s="223">
        <v>4.1905539999999997</v>
      </c>
      <c r="D44" s="222">
        <v>5.0999999999999996</v>
      </c>
    </row>
    <row r="45" spans="1:7" ht="15">
      <c r="A45" s="17" t="s">
        <v>146</v>
      </c>
      <c r="B45" s="223">
        <v>3.3255330000000001</v>
      </c>
      <c r="C45" s="223">
        <v>3.568854</v>
      </c>
      <c r="D45" s="222">
        <v>4.8</v>
      </c>
    </row>
    <row r="46" spans="1:7" ht="15">
      <c r="A46" s="17" t="s">
        <v>181</v>
      </c>
      <c r="B46" s="223">
        <v>3.0546760000000002</v>
      </c>
      <c r="C46" s="223">
        <v>3.0665719999999999</v>
      </c>
      <c r="D46" s="222">
        <v>4.5</v>
      </c>
    </row>
    <row r="47" spans="1:7" ht="15">
      <c r="A47" s="17" t="s">
        <v>148</v>
      </c>
      <c r="B47" s="223">
        <v>2.8327170000000002</v>
      </c>
      <c r="C47" s="223">
        <v>2.6477469999999999</v>
      </c>
      <c r="D47" s="222">
        <v>4.4000000000000004</v>
      </c>
    </row>
    <row r="48" spans="1:7" ht="15">
      <c r="A48" s="17" t="s">
        <v>145</v>
      </c>
      <c r="B48" s="223">
        <v>2.64975</v>
      </c>
      <c r="C48" s="223">
        <v>2.334133</v>
      </c>
      <c r="D48" s="222">
        <v>4.3</v>
      </c>
    </row>
    <row r="49" spans="1:4" ht="15">
      <c r="A49" s="17" t="s">
        <v>146</v>
      </c>
      <c r="B49" s="223">
        <v>2.5058379999999998</v>
      </c>
      <c r="C49" s="223">
        <v>2.1194310000000001</v>
      </c>
      <c r="D49" s="222">
        <v>4.2</v>
      </c>
    </row>
    <row r="50" spans="1:4" ht="15">
      <c r="B50" s="223"/>
      <c r="C50" s="223"/>
      <c r="D50" s="222"/>
    </row>
    <row r="51" spans="1:4" ht="15">
      <c r="B51" s="223"/>
      <c r="C51" s="223"/>
    </row>
    <row r="52" spans="1:4" ht="15">
      <c r="B52" s="223"/>
      <c r="C52" s="223"/>
    </row>
    <row r="53" spans="1:4" ht="15">
      <c r="B53" s="223"/>
      <c r="C53" s="223"/>
    </row>
    <row r="54" spans="1:4" ht="15">
      <c r="B54" s="223"/>
      <c r="C54" s="223"/>
    </row>
  </sheetData>
  <hyperlinks>
    <hyperlink ref="A1" location="Ցանկ!A1" display="Ցանկ!A1"/>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115" zoomScaleNormal="115" workbookViewId="0"/>
  </sheetViews>
  <sheetFormatPr defaultColWidth="8.88671875" defaultRowHeight="14.25"/>
  <cols>
    <col min="1" max="1" width="8.88671875" style="24"/>
    <col min="2" max="2" width="9.88671875" style="59" bestFit="1" customWidth="1"/>
    <col min="3" max="4" width="9" style="59" bestFit="1" customWidth="1"/>
    <col min="5" max="16384" width="8.88671875" style="59"/>
  </cols>
  <sheetData>
    <row r="1" spans="1:5">
      <c r="A1" s="35" t="s">
        <v>810</v>
      </c>
      <c r="B1" s="19" t="s">
        <v>80</v>
      </c>
      <c r="C1" s="19" t="s">
        <v>78</v>
      </c>
      <c r="D1" s="19" t="s">
        <v>166</v>
      </c>
      <c r="E1" s="19"/>
    </row>
    <row r="2" spans="1:5">
      <c r="A2" s="204" t="s">
        <v>174</v>
      </c>
      <c r="B2" s="106">
        <v>6998.0465163670224</v>
      </c>
      <c r="C2" s="106">
        <v>6998.0465163670224</v>
      </c>
      <c r="D2" s="106">
        <f t="shared" ref="D2:D33" si="0">C2-B2</f>
        <v>0</v>
      </c>
    </row>
    <row r="3" spans="1:5">
      <c r="A3" s="204" t="s">
        <v>148</v>
      </c>
      <c r="B3" s="106">
        <v>6900.9497773229796</v>
      </c>
      <c r="C3" s="106">
        <v>6900.9497773229796</v>
      </c>
      <c r="D3" s="106">
        <f t="shared" si="0"/>
        <v>0</v>
      </c>
    </row>
    <row r="4" spans="1:5">
      <c r="A4" s="204" t="s">
        <v>145</v>
      </c>
      <c r="B4" s="106">
        <v>6127.8205660826761</v>
      </c>
      <c r="C4" s="106">
        <v>6127.8205660826761</v>
      </c>
      <c r="D4" s="106">
        <f t="shared" si="0"/>
        <v>0</v>
      </c>
    </row>
    <row r="5" spans="1:5">
      <c r="A5" s="204" t="s">
        <v>146</v>
      </c>
      <c r="B5" s="106">
        <v>6151.9583438079626</v>
      </c>
      <c r="C5" s="106">
        <v>6151.9583438079626</v>
      </c>
      <c r="D5" s="106">
        <f t="shared" si="0"/>
        <v>0</v>
      </c>
    </row>
    <row r="6" spans="1:5">
      <c r="A6" s="204" t="s">
        <v>175</v>
      </c>
      <c r="B6" s="106">
        <v>6223.9811048470765</v>
      </c>
      <c r="C6" s="106">
        <v>6223.9811048470765</v>
      </c>
      <c r="D6" s="106">
        <f t="shared" si="0"/>
        <v>0</v>
      </c>
    </row>
    <row r="7" spans="1:5">
      <c r="A7" s="204" t="s">
        <v>148</v>
      </c>
      <c r="B7" s="106">
        <v>6128.4899444805424</v>
      </c>
      <c r="C7" s="106">
        <v>6128.4899444805424</v>
      </c>
      <c r="D7" s="106">
        <f t="shared" si="0"/>
        <v>0</v>
      </c>
    </row>
    <row r="8" spans="1:5">
      <c r="A8" s="204" t="s">
        <v>145</v>
      </c>
      <c r="B8" s="106">
        <v>5823.3137409942719</v>
      </c>
      <c r="C8" s="106">
        <v>5823.3137409942719</v>
      </c>
      <c r="D8" s="106">
        <f t="shared" si="0"/>
        <v>0</v>
      </c>
    </row>
    <row r="9" spans="1:5">
      <c r="A9" s="204" t="s">
        <v>146</v>
      </c>
      <c r="B9" s="106">
        <v>5920.7306448462232</v>
      </c>
      <c r="C9" s="106">
        <v>5920.7306448462232</v>
      </c>
      <c r="D9" s="106">
        <f t="shared" si="0"/>
        <v>0</v>
      </c>
    </row>
    <row r="10" spans="1:5">
      <c r="A10" s="204" t="s">
        <v>176</v>
      </c>
      <c r="B10" s="106">
        <v>5667.7569567766695</v>
      </c>
      <c r="C10" s="106">
        <v>5667.7569567766695</v>
      </c>
      <c r="D10" s="106">
        <f t="shared" si="0"/>
        <v>0</v>
      </c>
    </row>
    <row r="11" spans="1:5">
      <c r="A11" s="204" t="s">
        <v>148</v>
      </c>
      <c r="B11" s="106">
        <v>5371.9369457511648</v>
      </c>
      <c r="C11" s="106">
        <v>5371.9369457511648</v>
      </c>
      <c r="D11" s="106">
        <f t="shared" si="0"/>
        <v>0</v>
      </c>
    </row>
    <row r="12" spans="1:5">
      <c r="A12" s="204" t="s">
        <v>145</v>
      </c>
      <c r="B12" s="106">
        <v>6515.6400027568252</v>
      </c>
      <c r="C12" s="106">
        <v>6515.6400027568252</v>
      </c>
      <c r="D12" s="106">
        <f t="shared" si="0"/>
        <v>0</v>
      </c>
    </row>
    <row r="13" spans="1:5">
      <c r="A13" s="204" t="s">
        <v>146</v>
      </c>
      <c r="B13" s="106">
        <v>7209.4878177814453</v>
      </c>
      <c r="C13" s="106">
        <v>7209.4878177814453</v>
      </c>
      <c r="D13" s="106">
        <f t="shared" si="0"/>
        <v>0</v>
      </c>
    </row>
    <row r="14" spans="1:5">
      <c r="A14" s="204" t="s">
        <v>177</v>
      </c>
      <c r="B14" s="106">
        <v>8462.5100939022777</v>
      </c>
      <c r="C14" s="106">
        <v>8462.5100939022777</v>
      </c>
      <c r="D14" s="106">
        <f t="shared" si="0"/>
        <v>0</v>
      </c>
    </row>
    <row r="15" spans="1:5">
      <c r="A15" s="204" t="s">
        <v>148</v>
      </c>
      <c r="B15" s="106">
        <v>9710.4974435606455</v>
      </c>
      <c r="C15" s="106">
        <v>9710.4974435606455</v>
      </c>
      <c r="D15" s="106">
        <f t="shared" si="0"/>
        <v>0</v>
      </c>
    </row>
    <row r="16" spans="1:5">
      <c r="A16" s="204" t="s">
        <v>145</v>
      </c>
      <c r="B16" s="106">
        <v>9394.8482546176183</v>
      </c>
      <c r="C16" s="106">
        <v>9394.8482546176183</v>
      </c>
      <c r="D16" s="106">
        <f t="shared" si="0"/>
        <v>0</v>
      </c>
    </row>
    <row r="17" spans="1:4">
      <c r="A17" s="204" t="s">
        <v>146</v>
      </c>
      <c r="B17" s="106">
        <v>9584.6138714543849</v>
      </c>
      <c r="C17" s="106">
        <v>9584.6138714543849</v>
      </c>
      <c r="D17" s="106">
        <f t="shared" si="0"/>
        <v>0</v>
      </c>
    </row>
    <row r="18" spans="1:4" ht="15">
      <c r="A18" s="204" t="s">
        <v>178</v>
      </c>
      <c r="B18" s="106">
        <v>9960.9931553493479</v>
      </c>
      <c r="C18" s="222">
        <v>9961</v>
      </c>
      <c r="D18" s="106">
        <f t="shared" si="0"/>
        <v>6.8446506520558614E-3</v>
      </c>
    </row>
    <row r="19" spans="1:4" ht="15">
      <c r="A19" s="204" t="s">
        <v>148</v>
      </c>
      <c r="B19" s="211">
        <v>9510.6501682439102</v>
      </c>
      <c r="C19" s="222">
        <v>9510.7000000000007</v>
      </c>
      <c r="D19" s="106">
        <f t="shared" si="0"/>
        <v>4.9831756090497947E-2</v>
      </c>
    </row>
    <row r="20" spans="1:4" ht="15">
      <c r="A20" s="204" t="s">
        <v>145</v>
      </c>
      <c r="B20" s="211">
        <v>7720.4116180677138</v>
      </c>
      <c r="C20" s="222">
        <v>7720.4</v>
      </c>
      <c r="D20" s="106">
        <f t="shared" si="0"/>
        <v>-1.1618067714152858E-2</v>
      </c>
    </row>
    <row r="21" spans="1:4" ht="15">
      <c r="A21" s="204" t="s">
        <v>146</v>
      </c>
      <c r="B21" s="211">
        <v>7713.9729334097974</v>
      </c>
      <c r="C21" s="222">
        <v>8003.4</v>
      </c>
      <c r="D21" s="106">
        <f t="shared" si="0"/>
        <v>289.42706659020223</v>
      </c>
    </row>
    <row r="22" spans="1:4" ht="15">
      <c r="A22" s="204" t="s">
        <v>179</v>
      </c>
      <c r="B22" s="211">
        <v>7753.9238698115332</v>
      </c>
      <c r="C22" s="222">
        <v>8862.7999999999993</v>
      </c>
      <c r="D22" s="106">
        <f t="shared" si="0"/>
        <v>1108.876130188466</v>
      </c>
    </row>
    <row r="23" spans="1:4" ht="15">
      <c r="A23" s="204" t="s">
        <v>148</v>
      </c>
      <c r="B23" s="211">
        <v>7976.3083450260274</v>
      </c>
      <c r="C23" s="222">
        <v>9074.7000000000007</v>
      </c>
      <c r="D23" s="106">
        <f t="shared" si="0"/>
        <v>1098.3916549739733</v>
      </c>
    </row>
    <row r="24" spans="1:4" ht="15">
      <c r="A24" s="204" t="s">
        <v>145</v>
      </c>
      <c r="B24" s="211">
        <v>8097.9399406598486</v>
      </c>
      <c r="C24" s="222">
        <v>9189.2999999999993</v>
      </c>
      <c r="D24" s="106">
        <f t="shared" si="0"/>
        <v>1091.3600593401507</v>
      </c>
    </row>
    <row r="25" spans="1:4" ht="15">
      <c r="A25" s="204" t="s">
        <v>146</v>
      </c>
      <c r="B25" s="211">
        <v>8232.6720260549046</v>
      </c>
      <c r="C25" s="222">
        <v>9251.9</v>
      </c>
      <c r="D25" s="106">
        <f t="shared" si="0"/>
        <v>1019.2279739450951</v>
      </c>
    </row>
    <row r="26" spans="1:4" ht="15">
      <c r="A26" s="204" t="s">
        <v>180</v>
      </c>
      <c r="B26" s="211">
        <v>8368.3798630638557</v>
      </c>
      <c r="C26" s="222">
        <v>9291.1</v>
      </c>
      <c r="D26" s="106">
        <f t="shared" si="0"/>
        <v>922.72013693614463</v>
      </c>
    </row>
    <row r="27" spans="1:4" ht="15">
      <c r="A27" s="204" t="s">
        <v>148</v>
      </c>
      <c r="B27" s="211">
        <v>8463.6250184205182</v>
      </c>
      <c r="C27" s="222">
        <v>9329.4</v>
      </c>
      <c r="D27" s="106">
        <f t="shared" si="0"/>
        <v>865.77498157948139</v>
      </c>
    </row>
    <row r="28" spans="1:4" ht="15">
      <c r="A28" s="24" t="s">
        <v>145</v>
      </c>
      <c r="B28" s="211">
        <v>8542.7811896479361</v>
      </c>
      <c r="C28" s="222">
        <v>9372.7999999999993</v>
      </c>
      <c r="D28" s="106">
        <f t="shared" si="0"/>
        <v>830.01881035206316</v>
      </c>
    </row>
    <row r="29" spans="1:4" ht="15">
      <c r="A29" s="24" t="s">
        <v>146</v>
      </c>
      <c r="B29" s="211">
        <v>8612.2630275502179</v>
      </c>
      <c r="C29" s="222">
        <v>9422.2000000000007</v>
      </c>
      <c r="D29" s="106">
        <f t="shared" si="0"/>
        <v>809.93697244978284</v>
      </c>
    </row>
    <row r="30" spans="1:4" ht="15">
      <c r="A30" s="204" t="s">
        <v>181</v>
      </c>
      <c r="B30" s="211">
        <v>8678.3564443828909</v>
      </c>
      <c r="C30" s="222">
        <v>9478.6</v>
      </c>
      <c r="D30" s="106">
        <f t="shared" si="0"/>
        <v>800.24355561710945</v>
      </c>
    </row>
    <row r="31" spans="1:4" ht="15">
      <c r="A31" s="204" t="s">
        <v>148</v>
      </c>
      <c r="B31" s="211">
        <v>8745.8863729434415</v>
      </c>
      <c r="C31" s="222">
        <v>9540.1</v>
      </c>
      <c r="D31" s="106">
        <f t="shared" si="0"/>
        <v>794.21362705655883</v>
      </c>
    </row>
    <row r="32" spans="1:4" ht="15">
      <c r="A32" s="24" t="s">
        <v>145</v>
      </c>
      <c r="B32" s="211">
        <v>8819.4537149309726</v>
      </c>
      <c r="C32" s="222">
        <v>9610.1</v>
      </c>
      <c r="D32" s="106">
        <f t="shared" si="0"/>
        <v>790.64628506902773</v>
      </c>
    </row>
    <row r="33" spans="1:4" ht="15">
      <c r="A33" s="24" t="s">
        <v>146</v>
      </c>
      <c r="B33" s="116">
        <v>8899.2872656302461</v>
      </c>
      <c r="C33" s="222">
        <v>9686.9</v>
      </c>
      <c r="D33" s="106">
        <f t="shared" si="0"/>
        <v>787.61273436975353</v>
      </c>
    </row>
    <row r="34" spans="1:4" ht="15">
      <c r="C34" s="222">
        <v>9771.2000000000007</v>
      </c>
    </row>
  </sheetData>
  <hyperlinks>
    <hyperlink ref="A1" location="Ցանկ!A1" display="Ցանկ!A1"/>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heetViews>
  <sheetFormatPr defaultColWidth="8.88671875" defaultRowHeight="14.25"/>
  <cols>
    <col min="1" max="1" width="8.88671875" style="24"/>
    <col min="2" max="2" width="10.109375" style="59" bestFit="1" customWidth="1"/>
    <col min="3" max="16384" width="8.88671875" style="59"/>
  </cols>
  <sheetData>
    <row r="1" spans="1:6" s="19" customFormat="1">
      <c r="A1" s="33" t="s">
        <v>810</v>
      </c>
      <c r="B1" s="19" t="s">
        <v>80</v>
      </c>
      <c r="C1" s="19" t="s">
        <v>78</v>
      </c>
      <c r="D1" s="19" t="s">
        <v>166</v>
      </c>
    </row>
    <row r="2" spans="1:6" ht="15">
      <c r="A2" s="204" t="s">
        <v>174</v>
      </c>
      <c r="B2" s="212">
        <v>67.161627158131893</v>
      </c>
      <c r="C2" s="212">
        <v>67.161627158131893</v>
      </c>
      <c r="D2" s="106">
        <f t="shared" ref="D2:D33" si="0">C2-B2</f>
        <v>0</v>
      </c>
      <c r="E2" s="116"/>
      <c r="F2" s="116"/>
    </row>
    <row r="3" spans="1:6" ht="15">
      <c r="A3" s="204" t="s">
        <v>148</v>
      </c>
      <c r="B3" s="212">
        <v>74.868828574981237</v>
      </c>
      <c r="C3" s="212">
        <v>74.868828574981237</v>
      </c>
      <c r="D3" s="106">
        <f t="shared" si="0"/>
        <v>0</v>
      </c>
      <c r="E3" s="116"/>
      <c r="F3" s="116"/>
    </row>
    <row r="4" spans="1:6" ht="15">
      <c r="A4" s="204" t="s">
        <v>145</v>
      </c>
      <c r="B4" s="212">
        <v>75.934226895862707</v>
      </c>
      <c r="C4" s="212">
        <v>75.934226895862707</v>
      </c>
      <c r="D4" s="106">
        <f t="shared" si="0"/>
        <v>0</v>
      </c>
      <c r="E4" s="116"/>
      <c r="F4" s="116"/>
    </row>
    <row r="5" spans="1:6" ht="15">
      <c r="A5" s="204" t="s">
        <v>146</v>
      </c>
      <c r="B5" s="212">
        <v>67.43659883747091</v>
      </c>
      <c r="C5" s="212">
        <v>67.43659883747091</v>
      </c>
      <c r="D5" s="106">
        <f t="shared" si="0"/>
        <v>0</v>
      </c>
      <c r="E5" s="116"/>
      <c r="F5" s="116"/>
    </row>
    <row r="6" spans="1:6" ht="15">
      <c r="A6" s="204" t="s">
        <v>175</v>
      </c>
      <c r="B6" s="212">
        <v>63.838281249780415</v>
      </c>
      <c r="C6" s="212">
        <v>63.838281249780415</v>
      </c>
      <c r="D6" s="106">
        <f t="shared" si="0"/>
        <v>0</v>
      </c>
      <c r="E6" s="116"/>
      <c r="F6" s="116"/>
    </row>
    <row r="7" spans="1:6" ht="15">
      <c r="A7" s="204" t="s">
        <v>148</v>
      </c>
      <c r="B7" s="212">
        <v>68.216214100362095</v>
      </c>
      <c r="C7" s="212">
        <v>68.216214100362095</v>
      </c>
      <c r="D7" s="106">
        <f t="shared" si="0"/>
        <v>0</v>
      </c>
      <c r="E7" s="116"/>
      <c r="F7" s="116"/>
    </row>
    <row r="8" spans="1:6" ht="15">
      <c r="A8" s="204" t="s">
        <v>145</v>
      </c>
      <c r="B8" s="212">
        <v>61.970911772927693</v>
      </c>
      <c r="C8" s="212">
        <v>61.970911772927693</v>
      </c>
      <c r="D8" s="106">
        <f t="shared" si="0"/>
        <v>0</v>
      </c>
      <c r="E8" s="116"/>
      <c r="F8" s="116"/>
    </row>
    <row r="9" spans="1:6" ht="15">
      <c r="A9" s="204" t="s">
        <v>146</v>
      </c>
      <c r="B9" s="212">
        <v>62.463898134377303</v>
      </c>
      <c r="C9" s="212">
        <v>62.463898134377303</v>
      </c>
      <c r="D9" s="106">
        <f t="shared" si="0"/>
        <v>0</v>
      </c>
      <c r="E9" s="116"/>
      <c r="F9" s="116"/>
    </row>
    <row r="10" spans="1:6" ht="15">
      <c r="A10" s="204" t="s">
        <v>176</v>
      </c>
      <c r="B10" s="212">
        <v>49.206784975686951</v>
      </c>
      <c r="C10" s="212">
        <v>49.206784975686951</v>
      </c>
      <c r="D10" s="106">
        <f t="shared" si="0"/>
        <v>0</v>
      </c>
      <c r="E10" s="116"/>
      <c r="F10" s="116"/>
    </row>
    <row r="11" spans="1:6" ht="15">
      <c r="A11" s="204" t="s">
        <v>148</v>
      </c>
      <c r="B11" s="212">
        <v>32.770992529500042</v>
      </c>
      <c r="C11" s="212">
        <v>32.770992529500042</v>
      </c>
      <c r="D11" s="106">
        <f t="shared" si="0"/>
        <v>0</v>
      </c>
      <c r="E11" s="116"/>
      <c r="F11" s="116"/>
    </row>
    <row r="12" spans="1:6" ht="15">
      <c r="A12" s="204" t="s">
        <v>145</v>
      </c>
      <c r="B12" s="212">
        <v>42.926894460120586</v>
      </c>
      <c r="C12" s="212">
        <v>42.926894460120586</v>
      </c>
      <c r="D12" s="106">
        <f t="shared" si="0"/>
        <v>0</v>
      </c>
      <c r="E12" s="116"/>
      <c r="F12" s="116"/>
    </row>
    <row r="13" spans="1:6" ht="15">
      <c r="A13" s="204" t="s">
        <v>146</v>
      </c>
      <c r="B13" s="212">
        <v>44.940717843265325</v>
      </c>
      <c r="C13" s="212">
        <v>44.940717843265325</v>
      </c>
      <c r="D13" s="106">
        <f t="shared" si="0"/>
        <v>0</v>
      </c>
      <c r="E13" s="116"/>
      <c r="F13" s="116"/>
    </row>
    <row r="14" spans="1:6" ht="15">
      <c r="A14" s="204" t="s">
        <v>177</v>
      </c>
      <c r="B14" s="212">
        <v>60.934907849564148</v>
      </c>
      <c r="C14" s="212">
        <v>60.934907849564148</v>
      </c>
      <c r="D14" s="106">
        <f t="shared" si="0"/>
        <v>0</v>
      </c>
      <c r="E14" s="116"/>
      <c r="F14" s="116"/>
    </row>
    <row r="15" spans="1:6" ht="15">
      <c r="A15" s="204" t="s">
        <v>148</v>
      </c>
      <c r="B15" s="212">
        <v>68.920003331611568</v>
      </c>
      <c r="C15" s="212">
        <v>68.920003331611568</v>
      </c>
      <c r="D15" s="106">
        <f t="shared" si="0"/>
        <v>0</v>
      </c>
      <c r="E15" s="116"/>
      <c r="F15" s="116"/>
    </row>
    <row r="16" spans="1:6" ht="15">
      <c r="A16" s="204" t="s">
        <v>145</v>
      </c>
      <c r="B16" s="212">
        <v>73.161525875793998</v>
      </c>
      <c r="C16" s="212">
        <v>73.161525875793998</v>
      </c>
      <c r="D16" s="106">
        <f t="shared" si="0"/>
        <v>0</v>
      </c>
      <c r="E16" s="116"/>
      <c r="F16" s="116"/>
    </row>
    <row r="17" spans="1:6" ht="15">
      <c r="A17" s="204" t="s">
        <v>146</v>
      </c>
      <c r="B17" s="212">
        <v>79.713210907830714</v>
      </c>
      <c r="C17" s="212">
        <v>79.713210907830714</v>
      </c>
      <c r="D17" s="106">
        <f t="shared" si="0"/>
        <v>0</v>
      </c>
      <c r="E17" s="116"/>
      <c r="F17" s="116"/>
    </row>
    <row r="18" spans="1:6" ht="15">
      <c r="A18" s="204" t="s">
        <v>178</v>
      </c>
      <c r="B18" s="212">
        <v>96.887404894537468</v>
      </c>
      <c r="C18" s="222">
        <v>96.9</v>
      </c>
      <c r="D18" s="106">
        <f t="shared" si="0"/>
        <v>1.2595105462537504E-2</v>
      </c>
      <c r="E18" s="116"/>
      <c r="F18" s="116"/>
    </row>
    <row r="19" spans="1:6" ht="15">
      <c r="A19" s="204" t="s">
        <v>148</v>
      </c>
      <c r="B19" s="212">
        <v>111.75834988151455</v>
      </c>
      <c r="C19" s="222">
        <v>111.8</v>
      </c>
      <c r="D19" s="106">
        <f t="shared" si="0"/>
        <v>4.1650118485449639E-2</v>
      </c>
      <c r="E19" s="116"/>
      <c r="F19" s="116"/>
    </row>
    <row r="20" spans="1:6" ht="15">
      <c r="A20" s="204" t="s">
        <v>145</v>
      </c>
      <c r="B20" s="212">
        <v>97.599339892533322</v>
      </c>
      <c r="C20" s="222">
        <v>97.6</v>
      </c>
      <c r="D20" s="106">
        <f t="shared" si="0"/>
        <v>6.6010746667188869E-4</v>
      </c>
      <c r="E20" s="116"/>
      <c r="F20" s="116"/>
    </row>
    <row r="21" spans="1:6" ht="15">
      <c r="A21" s="204" t="s">
        <v>146</v>
      </c>
      <c r="B21" s="212">
        <v>94.359435300544888</v>
      </c>
      <c r="C21" s="222">
        <v>88.5</v>
      </c>
      <c r="D21" s="106">
        <f t="shared" si="0"/>
        <v>-5.859435300544888</v>
      </c>
      <c r="E21" s="116"/>
      <c r="F21" s="116"/>
    </row>
    <row r="22" spans="1:6" ht="15">
      <c r="A22" s="204" t="s">
        <v>179</v>
      </c>
      <c r="B22" s="212">
        <v>95.595793687056499</v>
      </c>
      <c r="C22" s="222">
        <v>85</v>
      </c>
      <c r="D22" s="106">
        <f t="shared" si="0"/>
        <v>-10.595793687056499</v>
      </c>
      <c r="E22" s="116"/>
      <c r="F22" s="116"/>
    </row>
    <row r="23" spans="1:6" ht="15">
      <c r="A23" s="204" t="s">
        <v>148</v>
      </c>
      <c r="B23" s="212">
        <v>95.739384971627331</v>
      </c>
      <c r="C23" s="222">
        <v>85.1</v>
      </c>
      <c r="D23" s="106">
        <f t="shared" si="0"/>
        <v>-10.639384971627337</v>
      </c>
      <c r="E23" s="116"/>
      <c r="F23" s="116"/>
    </row>
    <row r="24" spans="1:6" ht="15">
      <c r="A24" s="204" t="s">
        <v>145</v>
      </c>
      <c r="B24" s="212">
        <v>97.916645439289439</v>
      </c>
      <c r="C24" s="222">
        <v>89.7</v>
      </c>
      <c r="D24" s="106">
        <f t="shared" si="0"/>
        <v>-8.2166454392894366</v>
      </c>
      <c r="E24" s="116"/>
      <c r="F24" s="116"/>
    </row>
    <row r="25" spans="1:6" ht="15">
      <c r="A25" s="204" t="s">
        <v>146</v>
      </c>
      <c r="B25" s="212">
        <v>98.868513410849175</v>
      </c>
      <c r="C25" s="222">
        <v>92.2</v>
      </c>
      <c r="D25" s="106">
        <f t="shared" si="0"/>
        <v>-6.6685134108491724</v>
      </c>
      <c r="E25" s="116"/>
      <c r="F25" s="116"/>
    </row>
    <row r="26" spans="1:6" ht="15">
      <c r="A26" s="204" t="s">
        <v>180</v>
      </c>
      <c r="B26" s="212">
        <v>100.31010724194032</v>
      </c>
      <c r="C26" s="222">
        <v>93.5</v>
      </c>
      <c r="D26" s="106">
        <f t="shared" si="0"/>
        <v>-6.8101072419403152</v>
      </c>
      <c r="E26" s="116"/>
      <c r="F26" s="116"/>
    </row>
    <row r="27" spans="1:6" ht="15">
      <c r="A27" s="204" t="s">
        <v>148</v>
      </c>
      <c r="B27" s="212">
        <v>101.04201394508344</v>
      </c>
      <c r="C27" s="222">
        <v>94.3</v>
      </c>
      <c r="D27" s="106">
        <f t="shared" si="0"/>
        <v>-6.7420139450834426</v>
      </c>
      <c r="E27" s="116"/>
      <c r="F27" s="116"/>
    </row>
    <row r="28" spans="1:6" ht="15">
      <c r="A28" s="204" t="s">
        <v>145</v>
      </c>
      <c r="B28" s="212">
        <v>101.52492958509045</v>
      </c>
      <c r="C28" s="222">
        <v>94.9</v>
      </c>
      <c r="D28" s="106">
        <f t="shared" si="0"/>
        <v>-6.6249295850904417</v>
      </c>
    </row>
    <row r="29" spans="1:6" ht="15">
      <c r="A29" s="24" t="s">
        <v>146</v>
      </c>
      <c r="B29" s="212">
        <v>101.82481533701943</v>
      </c>
      <c r="C29" s="222">
        <v>95.4</v>
      </c>
      <c r="D29" s="106">
        <f t="shared" si="0"/>
        <v>-6.4248153370194245</v>
      </c>
    </row>
    <row r="30" spans="1:6" ht="15">
      <c r="A30" s="204" t="s">
        <v>181</v>
      </c>
      <c r="B30" s="212">
        <v>102.04989292349627</v>
      </c>
      <c r="C30" s="222">
        <v>95.9</v>
      </c>
      <c r="D30" s="106">
        <f t="shared" si="0"/>
        <v>-6.1498929234962674</v>
      </c>
    </row>
    <row r="31" spans="1:6" ht="15">
      <c r="A31" s="204" t="s">
        <v>148</v>
      </c>
      <c r="B31" s="212">
        <v>102.27515609064272</v>
      </c>
      <c r="C31" s="222">
        <v>96.4</v>
      </c>
      <c r="D31" s="106">
        <f t="shared" si="0"/>
        <v>-5.8751560906427187</v>
      </c>
    </row>
    <row r="32" spans="1:6" ht="15">
      <c r="A32" s="204" t="s">
        <v>145</v>
      </c>
      <c r="B32" s="212">
        <v>102.57680961044201</v>
      </c>
      <c r="C32" s="222">
        <v>97</v>
      </c>
      <c r="D32" s="106">
        <f t="shared" si="0"/>
        <v>-5.5768096104420124</v>
      </c>
    </row>
    <row r="33" spans="1:4" ht="15">
      <c r="A33" s="24" t="s">
        <v>146</v>
      </c>
      <c r="B33" s="212">
        <v>102.94918737007976</v>
      </c>
      <c r="C33" s="222">
        <v>97.5</v>
      </c>
      <c r="D33" s="106">
        <f t="shared" si="0"/>
        <v>-5.4491873700797555</v>
      </c>
    </row>
    <row r="34" spans="1:4" ht="15">
      <c r="C34" s="222">
        <v>98.1</v>
      </c>
      <c r="D34" s="106"/>
    </row>
    <row r="35" spans="1:4" ht="15">
      <c r="C35" s="206"/>
    </row>
  </sheetData>
  <hyperlinks>
    <hyperlink ref="A1" location="Ցանկ!A1" display="Ցանկ!A1"/>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96DE019AA00E498309528D7C7FDFAC" ma:contentTypeVersion="0" ma:contentTypeDescription="Create a new document." ma:contentTypeScope="" ma:versionID="fe54bb204c455cdce3c106417939313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AD6A6B-7BFF-490C-91C6-E5FD3CE5B973}"/>
</file>

<file path=customXml/itemProps2.xml><?xml version="1.0" encoding="utf-8"?>
<ds:datastoreItem xmlns:ds="http://schemas.openxmlformats.org/officeDocument/2006/customXml" ds:itemID="{C08B6C8D-6966-44C1-82C4-9F3666D35058}"/>
</file>

<file path=customXml/itemProps3.xml><?xml version="1.0" encoding="utf-8"?>
<ds:datastoreItem xmlns:ds="http://schemas.openxmlformats.org/officeDocument/2006/customXml" ds:itemID="{A4BCF808-AE7B-4F83-B90C-0F3F8584CD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List</vt:lpstr>
      <vt:lpstr>Chart 1</vt:lpstr>
      <vt:lpstr>Chart 2</vt:lpstr>
      <vt:lpstr>Chart 3</vt:lpstr>
      <vt:lpstr>Chart 4 </vt:lpstr>
      <vt:lpstr>Chart 5</vt:lpstr>
      <vt:lpstr>Chart 6</vt:lpstr>
      <vt:lpstr>Chart 7</vt:lpstr>
      <vt:lpstr>Chart 8</vt:lpstr>
      <vt:lpstr>Chart 9</vt:lpstr>
      <vt:lpstr>Chart 10</vt:lpstr>
      <vt:lpstr>Chart 11</vt:lpstr>
      <vt:lpstr>Chart 12</vt:lpstr>
      <vt:lpstr>Chart 13</vt:lpstr>
      <vt:lpstr>Chart 14</vt:lpstr>
      <vt:lpstr>Chart 15</vt:lpstr>
      <vt:lpstr>Chart 16</vt:lpstr>
      <vt:lpstr>Chart 17</vt:lpstr>
      <vt:lpstr>Chart 18</vt:lpstr>
      <vt:lpstr>Chart 19</vt:lpstr>
      <vt:lpstr>Chart 20</vt:lpstr>
      <vt:lpstr>Chart 21</vt:lpstr>
      <vt:lpstr>Chart 22</vt:lpstr>
      <vt:lpstr>Chart 23</vt:lpstr>
      <vt:lpstr>Chart 24</vt:lpstr>
      <vt:lpstr>Chart 25</vt:lpstr>
      <vt:lpstr>Chart 26</vt:lpstr>
      <vt:lpstr>Chart 27</vt:lpstr>
      <vt:lpstr>Chart 28</vt:lpstr>
      <vt:lpstr>Chart 29</vt:lpstr>
      <vt:lpstr>Chart 30</vt:lpstr>
      <vt:lpstr>Chart 31</vt:lpstr>
      <vt:lpstr>Chart 32</vt:lpstr>
      <vt:lpstr>Chart 33</vt:lpstr>
      <vt:lpstr>Chart 34</vt:lpstr>
      <vt:lpstr>Chart 35</vt:lpstr>
      <vt:lpstr>Chart 36</vt:lpstr>
      <vt:lpstr>Chart 37</vt:lpstr>
      <vt:lpstr>Chart 38</vt:lpstr>
      <vt:lpstr>Chart 39</vt:lpstr>
      <vt:lpstr>Chart 40</vt:lpstr>
      <vt:lpstr>Chart 41</vt:lpstr>
      <vt:lpstr>Chart 42</vt:lpstr>
      <vt:lpstr>Chart 43</vt:lpstr>
      <vt:lpstr>Chart 44</vt:lpstr>
      <vt:lpstr>Chart 45</vt:lpstr>
      <vt:lpstr>Chart 46</vt:lpstr>
      <vt:lpstr>Chart 47</vt:lpstr>
      <vt:lpstr>Chart 48</vt:lpstr>
      <vt:lpstr>Chart 49</vt:lpstr>
      <vt:lpstr>Table 1</vt:lpstr>
      <vt:lpstr>Table 2</vt:lpstr>
      <vt:lpstr>Table 3</vt:lpstr>
      <vt:lpstr>Table 4</vt:lpstr>
      <vt:lpstr>Table 5</vt:lpstr>
      <vt:lpstr>MACROECONOMIC INDICATORS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u</cp:lastModifiedBy>
  <cp:revision/>
  <dcterms:created xsi:type="dcterms:W3CDTF">2017-11-30T11:26:27Z</dcterms:created>
  <dcterms:modified xsi:type="dcterms:W3CDTF">2023-05-10T12:57:26Z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0x010100A296DE019AA00E498309528D7C7FDFAC</vt:lpwstr>
  </property>
</Properties>
</file>