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40" windowWidth="15408" windowHeight="4560" firstSheet="1" activeTab="1"/>
  </bookViews>
  <sheets>
    <sheet name="Sheet4" sheetId="1" state="hidden" r:id="rId1"/>
    <sheet name="Sheet3" sheetId="2" r:id="rId2"/>
    <sheet name="Sheet2" sheetId="3" state="hidden" r:id="rId3"/>
    <sheet name="Sheet5" sheetId="4" state="hidden" r:id="rId4"/>
    <sheet name="Sheet1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<sst xmlns="http://schemas.openxmlformats.org/spreadsheetml/2006/main" count="245" uniqueCount="95">
  <si>
    <t>I</t>
  </si>
  <si>
    <t>Ð³Ù³Ë³éÝ ³ñï³ùÇÝ ³ÏïÇíÝ»ñ</t>
  </si>
  <si>
    <t>ÙÇç³½·³ÛÇÝ å³ÑáõëïÝ»ñ (Ñ³Ù³Ë³éÝ ³ñï³ùÇÝ</t>
  </si>
  <si>
    <t>³ÏïÇíÝ»ñ ³½³ï ÷áË³ñÏ»ÉÇ ³ñÅáõÛÃáí)</t>
  </si>
  <si>
    <t>µ³ÝÏ³ÛÇÝ áëÏÇ</t>
  </si>
  <si>
    <t>ÐöÆ ²ØÐ-áõÙ</t>
  </si>
  <si>
    <t>[821]</t>
  </si>
  <si>
    <t>³Û¹ ÃíáõÙ`</t>
  </si>
  <si>
    <t>áñÇó`</t>
  </si>
  <si>
    <t>å³Ñáõëï³ÛÇÝ ¹Çñù ²ØÐ-áõÙ</t>
  </si>
  <si>
    <t>»Ï³Ùï³µ»ñ ÙÇçáóÝ»ñ</t>
  </si>
  <si>
    <t>II</t>
  </si>
  <si>
    <t>Ð³Ù³Ë³éÝ ³ñï³ùÇÝ å³ñï³íáñáõÃÛáõÝÝ»ñ</t>
  </si>
  <si>
    <t>áñÇó` Ñ³Ù³Ë³éÝ ³ñï³ùÇÝ å³ñï³íáñáõÃÛáõÝÝ»ñ</t>
  </si>
  <si>
    <t>³½³ï ÷áË³ñÏ»ÉÇ ³ñÅáõÛÃáí</t>
  </si>
  <si>
    <t>III</t>
  </si>
  <si>
    <t>áã ÷áË³ñÏ»ÉÇ ³ñÅáõÛÃáí</t>
  </si>
  <si>
    <t>·ñ³Ù</t>
  </si>
  <si>
    <t>²ØÜ ¹áÉ³ñ</t>
  </si>
  <si>
    <t>ÐöÆ</t>
  </si>
  <si>
    <t>ÐÐ  Î»ÝïñáÝ³Ï³Ý  µ³ÝÏ</t>
  </si>
  <si>
    <t>î»Õ»Ï³ïíáõÃÛáõÝ</t>
  </si>
  <si>
    <t>¹ñáõÃÛ³Ùµ</t>
  </si>
  <si>
    <t>ÎÉáñ³óáõÙª</t>
  </si>
  <si>
    <t>AM10300</t>
  </si>
  <si>
    <t xml:space="preserve">                                        Ð³Û³ëï³ÝÇ Ð³Ýñ³å»ïáõÃÛ³Ý ÙÇç³½·³ÛÇÝ       </t>
  </si>
  <si>
    <t xml:space="preserve">  å³ÑáõëïÝ»ñÇ íÇ×³ÏÁ ¨ Ï³½ÙÁ</t>
  </si>
  <si>
    <t xml:space="preserve">                            ÐÐ Ï»ÝïñáÝ³Ï³Ý µ³ÝÏÁ, Õ»Ï³í³ñí»Éáí §Ð³Û³ëï³ÝÇ Ð³Ýñ³å»ïáõÃÛ³Ý </t>
  </si>
  <si>
    <t xml:space="preserve">   </t>
  </si>
  <si>
    <t xml:space="preserve">                   Ï»ÝïñáÝ³Ï³Ý µ³ÝÏÇ Ù³ëÇÝ¦ Ð³Û³ëï³ÝÇ Ð³Ýñ³å»ïáõÃÛ³Ý ûñ»ÝùÇ 52-ñ¹ Ñá¹í³ÍÇ</t>
  </si>
  <si>
    <t xml:space="preserve">          ¹ñáõÛÃÝ»ñáí, Ý»ñÏ³Û³óÝáõÙ ¿</t>
  </si>
  <si>
    <t xml:space="preserve">         îºÔºÎ²îìàôÂÚàôÜ</t>
  </si>
  <si>
    <t xml:space="preserve">Ð³Û³ëï³ÝÇ Ð³Ýñ³å»ïáõÃÛ³Ý ÙÇç³½·³ÛÇÝ å³ÑáõëïÝ»ñÇ íÇ×³ÏÇ ¨ Ï³½ÙÇ Ù³ëÇÝ  </t>
  </si>
  <si>
    <t xml:space="preserve">                             </t>
  </si>
  <si>
    <t>I.Ð³Ù³Ë³éÝ ³ñï³ùÇÝ ³ÏïÇíÝ»ñ</t>
  </si>
  <si>
    <t>²ØÜ</t>
  </si>
  <si>
    <t>¹áÉ³ñ</t>
  </si>
  <si>
    <t xml:space="preserve">      ³Û¹ ÃíáõÙ`</t>
  </si>
  <si>
    <t xml:space="preserve">    áñÇó`</t>
  </si>
  <si>
    <t>II.Ð³Ù³Ë³éÝ ³ñï³ùÇÝ å³ñï³íáñáõÃÛáõÝÝ»ñ</t>
  </si>
  <si>
    <t xml:space="preserve">   áñÇó Ñ³Ù³Ë³éÝ ³ñï³ùÇÝ å³ñï³íáñáõÃÛáõÝÝ»ñ</t>
  </si>
  <si>
    <t xml:space="preserve">  ³½³ï ÷áË³ñÏ»ÉÇ ³ñÅáõÛÃáí</t>
  </si>
  <si>
    <t xml:space="preserve">     áñÇó`  ³½³ï ÷áË³ñÏ»ÉÇ ³ñÅáõÛÃáí</t>
  </si>
  <si>
    <t xml:space="preserve">               áã ÷áË³ñÏ»ÉÇ ³ñÅáõÛÃáí</t>
  </si>
  <si>
    <t xml:space="preserve"> áñÇó Ñ³Ù³Ë³éÝ ³ñï³ùÇÝ å³ñï³íáñáõÃÛáõÝÝ»ñ</t>
  </si>
  <si>
    <t xml:space="preserve">            áã ÷áË³ñÏ»ÉÇ ³ñÅáõÛÃáí    </t>
  </si>
  <si>
    <t>The Structure of International Reserves of the Republic of Armenia</t>
  </si>
  <si>
    <t>The Central Bank of Armenia, ruled by the article 52 of  the "Law of the Republic of Armenia on the Central Bank of Armenia, presents</t>
  </si>
  <si>
    <t>INFORMATION</t>
  </si>
  <si>
    <t>On the Structure of International Reserves of  the Republic of Armenia</t>
  </si>
  <si>
    <t>Beginning of period</t>
  </si>
  <si>
    <t>Gross Foreign Assets</t>
  </si>
  <si>
    <t>USD</t>
  </si>
  <si>
    <t>including</t>
  </si>
  <si>
    <t>International Reserves (Gross Foreign Assets</t>
  </si>
  <si>
    <t>in Convertible Currencies)</t>
  </si>
  <si>
    <t>of which</t>
  </si>
  <si>
    <t>Monetary Gold</t>
  </si>
  <si>
    <t>gr</t>
  </si>
  <si>
    <t>SDR in IMF</t>
  </si>
  <si>
    <t>SDR</t>
  </si>
  <si>
    <t>Net Foreign Assets</t>
  </si>
  <si>
    <t>of which` in Convertible currencies</t>
  </si>
  <si>
    <t>End of period</t>
  </si>
  <si>
    <t xml:space="preserve"> </t>
  </si>
  <si>
    <t>Cash                                             1021</t>
  </si>
  <si>
    <t>Debtors                                        2635</t>
  </si>
  <si>
    <t>TOTAL (non inc)</t>
  </si>
  <si>
    <t xml:space="preserve">II.¼áõï ³ñï³ùÇÝ ³ÏïÇíÝ»ñ </t>
  </si>
  <si>
    <t>AMD</t>
  </si>
  <si>
    <t xml:space="preserve">    ÐöÆ ²ØÐ-áõÙ</t>
  </si>
  <si>
    <t xml:space="preserve">   ÐöÆ ²ØÐ-áõÙ</t>
  </si>
  <si>
    <t>Cold                                             1141</t>
  </si>
  <si>
    <t>Swift                                           1361</t>
  </si>
  <si>
    <t xml:space="preserve">   CHAIRMAN</t>
  </si>
  <si>
    <t>Ð³í»Éí³Í 1</t>
  </si>
  <si>
    <t xml:space="preserve"> ¹ñáõÛÃÝ»ñáí, Ý»ñÏ³Û³óÝáõÙ ¿</t>
  </si>
  <si>
    <t>ARTUR  JAVADYAN</t>
  </si>
  <si>
    <t xml:space="preserve">            </t>
  </si>
  <si>
    <t>ì»ñ³·Ý³Ñ³ïáõÙ</t>
  </si>
  <si>
    <t xml:space="preserve">                                                    </t>
  </si>
  <si>
    <t xml:space="preserve">      ²Øöàö   îºÔºÎ²îìàôÂÚàôÜ</t>
  </si>
  <si>
    <t>Ð³í»Éí³Í2</t>
  </si>
  <si>
    <t xml:space="preserve">III.¼áõï ³ñï³ùÇÝ ³ÏïÇíÝ»ñ </t>
  </si>
  <si>
    <t xml:space="preserve">III.¼áõï ³ñï³ùÇÝ ³ÏïÇíÝ»ñ   </t>
  </si>
  <si>
    <t>¼áõï ³ñï³ùÇÝ ³ÏïÇíÝ»ñ áñÇó`</t>
  </si>
  <si>
    <t xml:space="preserve"> ³½³ï ÷áË³ñÏ»ÉÇ ³ñÅáõÛÃáí</t>
  </si>
  <si>
    <t>Assets management</t>
  </si>
  <si>
    <t>ԱՐԹՈՒՐ ՋԱՎԱԴՅԱՆ</t>
  </si>
  <si>
    <t xml:space="preserve">ՀԱՅԱՍՏԱՆԻ ՀԱՆՐԱՊԵՏՈՒԹՅԱՆ ԿԵՆՏՐՈՆԱԿԱՆ ԲԱՆԿԻ  ՆԱԽԱԳԱՀ                                 </t>
  </si>
  <si>
    <t xml:space="preserve">Եռամսյակի ëÏÇ½µ                                                                                                 </t>
  </si>
  <si>
    <t xml:space="preserve">                            2016 Ãí³Ï³Ý 1-ին եռամսյակ (Ý»ñ³éÛ³É »½ñ³÷³ÏÇã ßñç³Ý³éáõÃÛáõÝÁ)</t>
  </si>
  <si>
    <t>Եռամսյակի í»ñç</t>
  </si>
  <si>
    <t xml:space="preserve">                                  2016 Ãí³Ï³ÝÇ 1-ին եռամսյակ (Ý»ñ³éÛ³É »½ñ³÷³ÏÇã ßñç³Ý³éáõÃÛáõÝÁ)</t>
  </si>
  <si>
    <t xml:space="preserve">2016 year, I quarter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</si>
</sst>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 _-;\-* #,##0.00\ _ _-;_-* &quot;-&quot;??\ _ _-;_-@_-"/>
    <numFmt numFmtId="165" formatCode="#,##0.00_ ;\-#,##0.00\ "/>
    <numFmt numFmtId="166" formatCode="_-* #,##0\ _ _-;\-* #,##0\ _ _-;_-* &quot;-&quot;??\ _ _-;_-@_-"/>
    <numFmt numFmtId="167" formatCode="#,##0_ ;\-#,##0\ "/>
    <numFmt numFmtId="168" formatCode="_(* #,##0.0000_);_(* \(#,##0.0000\);_(* &quot;-&quot;????_);_(@_)"/>
    <numFmt numFmtId="169" formatCode="_(* #,##0.00000_);_(* \(#,##0.00000\);_(* &quot;-&quot;?????_);_(@_)"/>
    <numFmt numFmtId="170" formatCode="_(* #,##0.000000_);_(* \(#,##0.000000\);_(* &quot;-&quot;????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Armenian"/>
      <family val="1"/>
    </font>
    <font>
      <b/>
      <sz val="10"/>
      <name val="Arial"/>
      <family val="2"/>
    </font>
    <font>
      <sz val="12"/>
      <color indexed="8"/>
      <name val="Arial Armenian"/>
      <family val="2"/>
    </font>
    <font>
      <sz val="10"/>
      <color indexed="8"/>
      <name val="Arial Armenian"/>
      <family val="2"/>
    </font>
    <font>
      <sz val="10"/>
      <color indexed="8"/>
      <name val="Arial"/>
      <family val="2"/>
    </font>
    <font>
      <sz val="11"/>
      <color indexed="8"/>
      <name val="Arial Armenian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name val="Arial Armenian"/>
      <family val="2"/>
    </font>
    <font>
      <sz val="8"/>
      <name val="Times Armenian"/>
      <family val="1"/>
    </font>
    <font>
      <b/>
      <sz val="12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0"/>
      <color indexed="8"/>
      <name val="Arial"/>
      <family val="2"/>
    </font>
    <font>
      <sz val="10"/>
      <color indexed="48"/>
      <name val="Arial Armenian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6"/>
      <color indexed="8"/>
      <name val="Arial Armenian"/>
      <family val="2"/>
    </font>
    <font>
      <sz val="16"/>
      <color indexed="8"/>
      <name val="Arial"/>
      <family val="2"/>
    </font>
    <font>
      <sz val="10"/>
      <color indexed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2"/>
      <color rgb="FF00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4" fontId="5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164" fontId="6" fillId="0" borderId="0" xfId="42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justify"/>
    </xf>
    <xf numFmtId="164" fontId="6" fillId="0" borderId="0" xfId="42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4"/>
    </xf>
    <xf numFmtId="43" fontId="6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3"/>
    </xf>
    <xf numFmtId="4" fontId="6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4" fontId="5" fillId="0" borderId="0" xfId="42" applyFont="1" applyAlignment="1">
      <alignment/>
    </xf>
    <xf numFmtId="164" fontId="4" fillId="0" borderId="0" xfId="42" applyFont="1" applyAlignment="1">
      <alignment horizontal="center"/>
    </xf>
    <xf numFmtId="164" fontId="5" fillId="0" borderId="0" xfId="42" applyFont="1" applyAlignment="1">
      <alignment/>
    </xf>
    <xf numFmtId="164" fontId="5" fillId="0" borderId="0" xfId="42" applyFont="1" applyAlignment="1">
      <alignment horizontal="center" wrapText="1"/>
    </xf>
    <xf numFmtId="164" fontId="5" fillId="0" borderId="0" xfId="42" applyFont="1" applyAlignment="1">
      <alignment wrapText="1"/>
    </xf>
    <xf numFmtId="164" fontId="11" fillId="0" borderId="0" xfId="42" applyFont="1" applyAlignment="1">
      <alignment/>
    </xf>
    <xf numFmtId="164" fontId="16" fillId="0" borderId="0" xfId="42" applyFont="1" applyAlignment="1">
      <alignment/>
    </xf>
    <xf numFmtId="164" fontId="5" fillId="0" borderId="0" xfId="42" applyFont="1" applyAlignment="1">
      <alignment horizontal="right" wrapText="1"/>
    </xf>
    <xf numFmtId="164" fontId="10" fillId="0" borderId="0" xfId="42" applyFont="1" applyAlignment="1">
      <alignment/>
    </xf>
    <xf numFmtId="164" fontId="6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vertical="top"/>
    </xf>
    <xf numFmtId="164" fontId="0" fillId="0" borderId="0" xfId="42" applyFont="1" applyAlignment="1">
      <alignment/>
    </xf>
    <xf numFmtId="164" fontId="5" fillId="0" borderId="0" xfId="0" applyNumberFormat="1" applyFont="1" applyAlignment="1">
      <alignment/>
    </xf>
    <xf numFmtId="164" fontId="18" fillId="0" borderId="0" xfId="42" applyFont="1" applyAlignment="1">
      <alignment horizontal="left" indent="2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/>
    </xf>
    <xf numFmtId="164" fontId="11" fillId="0" borderId="0" xfId="42" applyFont="1" applyFill="1" applyAlignment="1">
      <alignment/>
    </xf>
    <xf numFmtId="4" fontId="0" fillId="0" borderId="0" xfId="42" applyNumberFormat="1" applyFont="1" applyAlignment="1">
      <alignment/>
    </xf>
    <xf numFmtId="0" fontId="10" fillId="0" borderId="18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11" fillId="0" borderId="0" xfId="58" applyFont="1" applyFill="1" applyBorder="1" applyAlignment="1">
      <alignment horizontal="right"/>
      <protection/>
    </xf>
    <xf numFmtId="0" fontId="11" fillId="0" borderId="0" xfId="58" applyFont="1" applyFill="1" applyBorder="1">
      <alignment/>
      <protection/>
    </xf>
    <xf numFmtId="0" fontId="0" fillId="0" borderId="0" xfId="0" applyAlignment="1">
      <alignment horizontal="center" wrapText="1"/>
    </xf>
    <xf numFmtId="0" fontId="2" fillId="0" borderId="19" xfId="58" applyFont="1" applyFill="1" applyBorder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164" fontId="59" fillId="0" borderId="0" xfId="0" applyNumberFormat="1" applyFont="1" applyAlignment="1">
      <alignment/>
    </xf>
    <xf numFmtId="0" fontId="10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58" applyFont="1" applyFill="1" applyBorder="1">
      <alignment/>
      <protection/>
    </xf>
    <xf numFmtId="164" fontId="11" fillId="0" borderId="0" xfId="44" applyFont="1" applyFill="1" applyBorder="1" applyAlignment="1">
      <alignment horizontal="center"/>
    </xf>
    <xf numFmtId="164" fontId="2" fillId="0" borderId="0" xfId="44" applyFont="1" applyFill="1" applyBorder="1" applyAlignment="1">
      <alignment/>
    </xf>
    <xf numFmtId="164" fontId="12" fillId="0" borderId="0" xfId="44" applyFont="1" applyFill="1" applyBorder="1" applyAlignment="1">
      <alignment horizontal="center"/>
    </xf>
    <xf numFmtId="14" fontId="12" fillId="0" borderId="0" xfId="44" applyNumberFormat="1" applyFont="1" applyFill="1" applyBorder="1" applyAlignment="1">
      <alignment horizontal="center"/>
    </xf>
    <xf numFmtId="164" fontId="2" fillId="0" borderId="0" xfId="44" applyFont="1" applyFill="1" applyBorder="1" applyAlignment="1">
      <alignment/>
    </xf>
    <xf numFmtId="164" fontId="2" fillId="0" borderId="0" xfId="44" applyFont="1" applyFill="1" applyBorder="1" applyAlignment="1">
      <alignment horizontal="left"/>
    </xf>
    <xf numFmtId="164" fontId="2" fillId="0" borderId="0" xfId="44" applyFont="1" applyFill="1" applyBorder="1" applyAlignment="1">
      <alignment horizontal="right"/>
    </xf>
    <xf numFmtId="0" fontId="2" fillId="0" borderId="0" xfId="58" applyFont="1" applyFill="1" applyBorder="1" applyAlignment="1">
      <alignment horizontal="left"/>
      <protection/>
    </xf>
    <xf numFmtId="0" fontId="0" fillId="0" borderId="0" xfId="59" applyFont="1" applyFill="1" applyBorder="1">
      <alignment/>
      <protection/>
    </xf>
    <xf numFmtId="0" fontId="2" fillId="0" borderId="21" xfId="58" applyFont="1" applyFill="1" applyBorder="1" applyAlignment="1">
      <alignment horizontal="center"/>
      <protection/>
    </xf>
    <xf numFmtId="0" fontId="2" fillId="0" borderId="21" xfId="58" applyFont="1" applyFill="1" applyBorder="1">
      <alignment/>
      <protection/>
    </xf>
    <xf numFmtId="164" fontId="2" fillId="0" borderId="10" xfId="44" applyFont="1" applyFill="1" applyBorder="1" applyAlignment="1">
      <alignment/>
    </xf>
    <xf numFmtId="0" fontId="2" fillId="0" borderId="22" xfId="58" applyFont="1" applyFill="1" applyBorder="1">
      <alignment/>
      <protection/>
    </xf>
    <xf numFmtId="164" fontId="2" fillId="0" borderId="22" xfId="44" applyFont="1" applyFill="1" applyBorder="1" applyAlignment="1">
      <alignment/>
    </xf>
    <xf numFmtId="0" fontId="2" fillId="0" borderId="19" xfId="58" applyFont="1" applyFill="1" applyBorder="1">
      <alignment/>
      <protection/>
    </xf>
    <xf numFmtId="2" fontId="2" fillId="0" borderId="22" xfId="58" applyNumberFormat="1" applyFont="1" applyFill="1" applyBorder="1">
      <alignment/>
      <protection/>
    </xf>
    <xf numFmtId="164" fontId="2" fillId="0" borderId="22" xfId="44" applyFont="1" applyFill="1" applyBorder="1" applyAlignment="1">
      <alignment/>
    </xf>
    <xf numFmtId="0" fontId="1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164" fontId="6" fillId="0" borderId="0" xfId="42" applyFont="1" applyAlignment="1">
      <alignment horizontal="center"/>
    </xf>
    <xf numFmtId="164" fontId="6" fillId="0" borderId="0" xfId="42" applyFont="1" applyAlignment="1">
      <alignment horizontal="center" vertical="justify"/>
    </xf>
    <xf numFmtId="164" fontId="6" fillId="0" borderId="0" xfId="42" applyFont="1" applyAlignment="1">
      <alignment wrapText="1"/>
    </xf>
    <xf numFmtId="0" fontId="6" fillId="0" borderId="0" xfId="0" applyFont="1" applyAlignment="1">
      <alignment wrapText="1"/>
    </xf>
    <xf numFmtId="0" fontId="15" fillId="0" borderId="0" xfId="42" applyNumberFormat="1" applyFont="1" applyAlignment="1">
      <alignment horizontal="center"/>
    </xf>
    <xf numFmtId="164" fontId="18" fillId="0" borderId="0" xfId="42" applyFont="1" applyAlignment="1">
      <alignment horizontal="left" indent="2"/>
    </xf>
    <xf numFmtId="0" fontId="13" fillId="0" borderId="0" xfId="0" applyFont="1" applyAlignment="1">
      <alignment horizontal="center" vertical="top" wrapText="1"/>
    </xf>
    <xf numFmtId="0" fontId="60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3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1%20.CN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2%20.CN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3%20.CNV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H-quater\FH2016\CBA_31.03.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H-quater\FH2016\JP%20Morgan%202016-1\Amundi`s%20security%2031.03.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H-quater\FH2016\CBA`s%20security%2031.03.16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2"/>
      <sheetName val="Sheet5"/>
      <sheetName val="Sheet1"/>
    </sheetNames>
    <sheetDataSet>
      <sheetData sheetId="4"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1"/>
    </sheetNames>
    <sheetDataSet>
      <sheetData sheetId="0">
        <row r="40">
          <cell r="C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ng"/>
      <sheetName val="31"/>
    </sheetNames>
    <sheetDataSet>
      <sheetData sheetId="0">
        <row r="40">
          <cell r="C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-ENG"/>
      <sheetName val="LS_PL"/>
      <sheetName val="LS_BS"/>
      <sheetName val="Base data"/>
      <sheetName val="IS"/>
      <sheetName val="IS notes 4-8"/>
      <sheetName val="BS-ARM "/>
      <sheetName val="BS notes 10-21"/>
      <sheetName val="Capital"/>
      <sheetName val="CF"/>
      <sheetName val="Rev.impact2013"/>
      <sheetName val="Rev.impact2012 "/>
      <sheetName val="Rev.impact2011"/>
      <sheetName val="Rev.impact2010"/>
      <sheetName val="Rev. impact2009"/>
      <sheetName val="Receive-pay%"/>
      <sheetName val="MA"/>
      <sheetName val="Liquidity"/>
      <sheetName val="Country"/>
      <sheetName val="CCY A"/>
    </sheetNames>
    <sheetDataSet>
      <sheetData sheetId="3">
        <row r="7">
          <cell r="K7">
            <v>16503986733.1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Holdings"/>
    </sheetNames>
    <sheetDataSet>
      <sheetData sheetId="0">
        <row r="44">
          <cell r="S44">
            <v>95.53194430138235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J74">
            <v>21944.35011460571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35">
      <selection activeCell="E36" sqref="E36"/>
    </sheetView>
  </sheetViews>
  <sheetFormatPr defaultColWidth="9.140625" defaultRowHeight="12.75"/>
  <cols>
    <col min="1" max="1" width="1.28515625" style="6" customWidth="1"/>
    <col min="2" max="2" width="27.57421875" style="6" customWidth="1"/>
    <col min="3" max="3" width="13.57421875" style="6" customWidth="1"/>
    <col min="4" max="4" width="11.28125" style="6" customWidth="1"/>
    <col min="5" max="5" width="18.57421875" style="43" customWidth="1"/>
    <col min="6" max="6" width="11.00390625" style="6" customWidth="1"/>
    <col min="7" max="7" width="10.7109375" style="6" customWidth="1"/>
    <col min="8" max="8" width="19.140625" style="6" customWidth="1"/>
    <col min="9" max="9" width="17.8515625" style="6" customWidth="1"/>
    <col min="10" max="10" width="12.00390625" style="6" customWidth="1"/>
    <col min="11" max="11" width="11.8515625" style="6" customWidth="1"/>
    <col min="12" max="12" width="9.8515625" style="6" customWidth="1"/>
    <col min="13" max="16384" width="9.140625" style="6" customWidth="1"/>
  </cols>
  <sheetData>
    <row r="1" ht="14.25" customHeight="1">
      <c r="F1" s="6" t="s">
        <v>82</v>
      </c>
    </row>
    <row r="2" spans="1:9" ht="15">
      <c r="A2" s="34" t="s">
        <v>25</v>
      </c>
      <c r="B2" s="4"/>
      <c r="C2" s="4"/>
      <c r="D2" s="4"/>
      <c r="E2" s="44"/>
      <c r="F2" s="4"/>
      <c r="G2" s="4"/>
      <c r="H2" s="4"/>
      <c r="I2" s="5"/>
    </row>
    <row r="3" spans="1:9" ht="11.25" customHeight="1">
      <c r="A3" s="104" t="s">
        <v>26</v>
      </c>
      <c r="B3" s="104"/>
      <c r="C3" s="104"/>
      <c r="D3" s="104"/>
      <c r="E3" s="104"/>
      <c r="F3" s="104"/>
      <c r="G3" s="104"/>
      <c r="H3" s="5"/>
      <c r="I3" s="5"/>
    </row>
    <row r="4" spans="1:9" ht="11.25" customHeight="1">
      <c r="A4" s="59"/>
      <c r="B4" s="59"/>
      <c r="C4" s="59"/>
      <c r="D4" s="59"/>
      <c r="E4" s="59"/>
      <c r="F4" s="59"/>
      <c r="G4" s="59"/>
      <c r="H4" s="5"/>
      <c r="I4" s="5"/>
    </row>
    <row r="5" spans="1:9" ht="18" customHeight="1">
      <c r="A5" s="6" t="s">
        <v>27</v>
      </c>
      <c r="B5" s="35"/>
      <c r="C5" s="35"/>
      <c r="D5" s="35"/>
      <c r="E5" s="45"/>
      <c r="F5" s="35"/>
      <c r="G5" s="35"/>
      <c r="H5" s="35"/>
      <c r="I5" s="35"/>
    </row>
    <row r="6" spans="1:9" ht="12.75" customHeight="1">
      <c r="A6" s="6" t="s">
        <v>28</v>
      </c>
      <c r="B6" s="103" t="s">
        <v>29</v>
      </c>
      <c r="C6" s="103"/>
      <c r="D6" s="103"/>
      <c r="E6" s="103"/>
      <c r="F6" s="103"/>
      <c r="G6" s="103"/>
      <c r="H6" s="7"/>
      <c r="I6" s="7"/>
    </row>
    <row r="7" spans="2:9" ht="12.75" customHeight="1">
      <c r="B7" s="35"/>
      <c r="C7" s="103" t="s">
        <v>76</v>
      </c>
      <c r="D7" s="103"/>
      <c r="E7" s="103"/>
      <c r="F7" s="7"/>
      <c r="G7" s="7"/>
      <c r="H7" s="7"/>
      <c r="I7" s="35"/>
    </row>
    <row r="8" spans="2:9" ht="16.5" customHeight="1">
      <c r="B8" s="5"/>
      <c r="C8" s="8"/>
      <c r="D8" s="8"/>
      <c r="E8" s="46"/>
      <c r="F8" s="8"/>
      <c r="G8" s="8"/>
      <c r="H8" s="8"/>
      <c r="I8" s="5"/>
    </row>
    <row r="9" spans="2:9" ht="12.75" customHeight="1">
      <c r="B9" s="5"/>
      <c r="C9" s="105" t="s">
        <v>31</v>
      </c>
      <c r="D9" s="105"/>
      <c r="E9" s="105"/>
      <c r="F9" s="105"/>
      <c r="G9" s="105"/>
      <c r="H9" s="8"/>
      <c r="I9" s="5"/>
    </row>
    <row r="10" spans="2:9" ht="12.75" customHeight="1">
      <c r="B10" s="5"/>
      <c r="C10" s="76"/>
      <c r="D10" s="76"/>
      <c r="E10" s="76"/>
      <c r="F10" s="76"/>
      <c r="G10" s="76"/>
      <c r="H10" s="8"/>
      <c r="I10" s="5"/>
    </row>
    <row r="11" spans="1:9" ht="18" customHeight="1">
      <c r="A11" s="103" t="s">
        <v>32</v>
      </c>
      <c r="B11" s="103"/>
      <c r="C11" s="103"/>
      <c r="D11" s="103"/>
      <c r="E11" s="103"/>
      <c r="F11" s="103"/>
      <c r="G11" s="103"/>
      <c r="H11" s="9"/>
      <c r="I11" s="9"/>
    </row>
    <row r="12" spans="3:8" ht="11.25" customHeight="1">
      <c r="C12" s="7" t="s">
        <v>33</v>
      </c>
      <c r="D12" s="7"/>
      <c r="E12" s="7"/>
      <c r="F12" s="7"/>
      <c r="G12" s="7"/>
      <c r="H12" s="7"/>
    </row>
    <row r="13" spans="2:8" ht="14.25" customHeight="1">
      <c r="B13" s="83" t="s">
        <v>91</v>
      </c>
      <c r="C13" s="83"/>
      <c r="D13" s="83"/>
      <c r="E13" s="83"/>
      <c r="F13" s="83"/>
      <c r="G13" s="83"/>
      <c r="H13" s="7"/>
    </row>
    <row r="14" spans="2:8" ht="14.25" customHeight="1">
      <c r="B14" s="8"/>
      <c r="C14" s="73"/>
      <c r="D14" s="73"/>
      <c r="E14" s="73"/>
      <c r="F14" s="73"/>
      <c r="G14" s="73"/>
      <c r="H14" s="7"/>
    </row>
    <row r="15" spans="1:3" ht="15.75" customHeight="1">
      <c r="A15" s="82" t="s">
        <v>90</v>
      </c>
      <c r="B15" s="10"/>
      <c r="C15" s="10"/>
    </row>
    <row r="16" spans="1:3" ht="15.75" customHeight="1">
      <c r="A16" s="38"/>
      <c r="B16" s="10"/>
      <c r="C16" s="10"/>
    </row>
    <row r="17" spans="1:9" ht="14.25" customHeight="1">
      <c r="A17" s="10"/>
      <c r="B17" s="6" t="s">
        <v>34</v>
      </c>
      <c r="E17" s="48">
        <v>1775439237.12</v>
      </c>
      <c r="F17" s="6" t="s">
        <v>35</v>
      </c>
      <c r="G17" s="6" t="s">
        <v>36</v>
      </c>
      <c r="H17" s="57"/>
      <c r="I17" s="57"/>
    </row>
    <row r="18" spans="1:5" ht="14.25" customHeight="1">
      <c r="A18" s="10"/>
      <c r="B18" s="6" t="s">
        <v>37</v>
      </c>
      <c r="E18" s="48"/>
    </row>
    <row r="19" spans="1:5" ht="14.25" customHeight="1">
      <c r="A19" s="10"/>
      <c r="B19" s="6" t="s">
        <v>2</v>
      </c>
      <c r="E19" s="48"/>
    </row>
    <row r="20" spans="1:8" ht="14.25" customHeight="1">
      <c r="A20" s="10"/>
      <c r="B20" s="6" t="s">
        <v>3</v>
      </c>
      <c r="E20" s="48">
        <v>1775294151.59</v>
      </c>
      <c r="F20" s="6" t="s">
        <v>35</v>
      </c>
      <c r="G20" s="6" t="s">
        <v>36</v>
      </c>
      <c r="H20" s="57"/>
    </row>
    <row r="21" spans="1:5" ht="14.25" customHeight="1">
      <c r="A21" s="10"/>
      <c r="B21" s="6" t="s">
        <v>38</v>
      </c>
      <c r="E21" s="48"/>
    </row>
    <row r="22" spans="1:7" ht="14.25" customHeight="1" hidden="1">
      <c r="A22" s="10"/>
      <c r="B22" s="6" t="s">
        <v>4</v>
      </c>
      <c r="C22" s="12">
        <v>0</v>
      </c>
      <c r="D22" s="6" t="s">
        <v>17</v>
      </c>
      <c r="E22" s="48"/>
      <c r="F22" s="6" t="s">
        <v>35</v>
      </c>
      <c r="G22" s="6" t="s">
        <v>36</v>
      </c>
    </row>
    <row r="23" spans="1:7" ht="14.25" customHeight="1">
      <c r="A23" s="10"/>
      <c r="B23" s="6" t="s">
        <v>70</v>
      </c>
      <c r="C23" s="12">
        <v>2063809</v>
      </c>
      <c r="D23" s="6" t="s">
        <v>19</v>
      </c>
      <c r="E23" s="48">
        <v>2859895.32</v>
      </c>
      <c r="F23" s="6" t="s">
        <v>35</v>
      </c>
      <c r="G23" s="6" t="s">
        <v>36</v>
      </c>
    </row>
    <row r="24" spans="1:7" ht="14.25" customHeight="1">
      <c r="A24" s="10"/>
      <c r="B24" s="6" t="s">
        <v>10</v>
      </c>
      <c r="E24" s="48">
        <v>1750389512.6</v>
      </c>
      <c r="F24" s="6" t="s">
        <v>35</v>
      </c>
      <c r="G24" s="6" t="s">
        <v>36</v>
      </c>
    </row>
    <row r="25" spans="1:5" ht="14.25" customHeight="1">
      <c r="A25" s="10"/>
      <c r="E25" s="48"/>
    </row>
    <row r="26" spans="1:7" ht="14.25" customHeight="1">
      <c r="A26" s="10"/>
      <c r="B26" s="6" t="s">
        <v>39</v>
      </c>
      <c r="E26" s="48">
        <v>600148092.19</v>
      </c>
      <c r="F26" s="6" t="s">
        <v>35</v>
      </c>
      <c r="G26" s="6" t="s">
        <v>36</v>
      </c>
    </row>
    <row r="27" spans="1:5" ht="14.25" customHeight="1">
      <c r="A27" s="10"/>
      <c r="B27" s="6" t="s">
        <v>40</v>
      </c>
      <c r="E27" s="48"/>
    </row>
    <row r="28" spans="1:7" ht="14.25" customHeight="1">
      <c r="A28" s="10"/>
      <c r="B28" s="6" t="s">
        <v>41</v>
      </c>
      <c r="E28" s="48">
        <v>600091031.91</v>
      </c>
      <c r="F28" s="6" t="s">
        <v>35</v>
      </c>
      <c r="G28" s="6" t="s">
        <v>36</v>
      </c>
    </row>
    <row r="29" spans="1:5" ht="14.25" customHeight="1">
      <c r="A29" s="10"/>
      <c r="E29" s="48"/>
    </row>
    <row r="30" spans="1:8" ht="12.75" customHeight="1">
      <c r="A30" s="10"/>
      <c r="B30" s="7" t="s">
        <v>83</v>
      </c>
      <c r="C30" s="60"/>
      <c r="E30" s="48">
        <v>1175291144.93</v>
      </c>
      <c r="F30" s="6" t="s">
        <v>35</v>
      </c>
      <c r="G30" s="6" t="s">
        <v>36</v>
      </c>
      <c r="H30" s="57"/>
    </row>
    <row r="31" spans="1:8" ht="14.25" customHeight="1">
      <c r="A31" s="10"/>
      <c r="B31" s="6" t="s">
        <v>42</v>
      </c>
      <c r="E31" s="48">
        <v>1175203119.68</v>
      </c>
      <c r="F31" s="6" t="s">
        <v>35</v>
      </c>
      <c r="G31" s="6" t="s">
        <v>36</v>
      </c>
      <c r="H31" s="66"/>
    </row>
    <row r="32" spans="1:8" ht="14.25" customHeight="1">
      <c r="A32" s="10"/>
      <c r="B32" s="6" t="s">
        <v>43</v>
      </c>
      <c r="E32" s="48">
        <f>E30-E31</f>
        <v>88025.25</v>
      </c>
      <c r="F32" s="6" t="s">
        <v>35</v>
      </c>
      <c r="G32" s="6" t="s">
        <v>36</v>
      </c>
      <c r="H32" s="66"/>
    </row>
    <row r="33" spans="1:8" ht="14.25" customHeight="1">
      <c r="A33" s="10"/>
      <c r="E33" s="48"/>
      <c r="H33" s="66"/>
    </row>
    <row r="34" spans="1:7" ht="14.25" customHeight="1">
      <c r="A34" s="10"/>
      <c r="B34" s="82" t="s">
        <v>92</v>
      </c>
      <c r="C34" s="7"/>
      <c r="D34" s="7"/>
      <c r="E34" s="47"/>
      <c r="F34" s="7"/>
      <c r="G34" s="7"/>
    </row>
    <row r="35" spans="1:7" ht="14.25" customHeight="1">
      <c r="A35" s="10"/>
      <c r="B35" s="38"/>
      <c r="C35" s="7"/>
      <c r="D35" s="7"/>
      <c r="E35" s="47"/>
      <c r="F35" s="7"/>
      <c r="G35" s="7"/>
    </row>
    <row r="36" spans="1:9" ht="14.25" customHeight="1">
      <c r="A36" s="10"/>
      <c r="B36" s="6" t="s">
        <v>34</v>
      </c>
      <c r="E36" s="48">
        <f>Sheet1!E7</f>
        <v>1626332949.886009</v>
      </c>
      <c r="F36" s="6" t="s">
        <v>35</v>
      </c>
      <c r="G36" s="6" t="s">
        <v>36</v>
      </c>
      <c r="H36" s="67">
        <f>E36-E17</f>
        <v>-149106287.2339909</v>
      </c>
      <c r="I36" s="57"/>
    </row>
    <row r="37" spans="1:5" ht="14.25" customHeight="1">
      <c r="A37" s="10"/>
      <c r="B37" s="6" t="s">
        <v>37</v>
      </c>
      <c r="E37" s="48"/>
    </row>
    <row r="38" spans="1:5" ht="14.25" customHeight="1">
      <c r="A38" s="10"/>
      <c r="B38" s="6" t="s">
        <v>2</v>
      </c>
      <c r="E38" s="48"/>
    </row>
    <row r="39" spans="1:8" ht="14.25" customHeight="1">
      <c r="A39" s="10"/>
      <c r="B39" s="6" t="s">
        <v>3</v>
      </c>
      <c r="E39" s="48">
        <f>Sheet1!E10</f>
        <v>1626278660.284309</v>
      </c>
      <c r="F39" s="6" t="s">
        <v>35</v>
      </c>
      <c r="G39" s="6" t="s">
        <v>36</v>
      </c>
      <c r="H39" s="57"/>
    </row>
    <row r="40" spans="1:5" ht="14.25" customHeight="1">
      <c r="A40" s="10"/>
      <c r="B40" s="6" t="s">
        <v>38</v>
      </c>
      <c r="E40" s="48"/>
    </row>
    <row r="41" spans="1:7" ht="14.25" customHeight="1" hidden="1">
      <c r="A41" s="10"/>
      <c r="B41" s="6" t="s">
        <v>4</v>
      </c>
      <c r="C41" s="36">
        <v>0</v>
      </c>
      <c r="D41" s="6" t="s">
        <v>17</v>
      </c>
      <c r="E41" s="48">
        <f>'[1]Sheet1'!$E$12</f>
        <v>0</v>
      </c>
      <c r="F41" s="6" t="s">
        <v>35</v>
      </c>
      <c r="G41" s="6" t="s">
        <v>36</v>
      </c>
    </row>
    <row r="42" spans="1:8" ht="17.25" customHeight="1">
      <c r="A42" s="10"/>
      <c r="B42" s="6" t="s">
        <v>71</v>
      </c>
      <c r="C42" s="12">
        <f>Sheet1!C13</f>
        <v>9909525.5</v>
      </c>
      <c r="D42" s="6" t="s">
        <v>19</v>
      </c>
      <c r="E42" s="48">
        <f>Sheet1!E13</f>
        <v>13938754.7122444</v>
      </c>
      <c r="F42" s="6" t="s">
        <v>35</v>
      </c>
      <c r="G42" s="6" t="s">
        <v>36</v>
      </c>
      <c r="H42" s="12"/>
    </row>
    <row r="43" spans="1:7" ht="14.25" customHeight="1">
      <c r="A43" s="10"/>
      <c r="B43" s="6" t="s">
        <v>10</v>
      </c>
      <c r="E43" s="63">
        <f>Sheet1!E15</f>
        <v>1592006140.3993309</v>
      </c>
      <c r="F43" s="6" t="s">
        <v>35</v>
      </c>
      <c r="G43" s="6" t="s">
        <v>36</v>
      </c>
    </row>
    <row r="44" spans="1:9" ht="14.25" customHeight="1">
      <c r="A44" s="10"/>
      <c r="I44" s="57"/>
    </row>
    <row r="45" spans="1:9" ht="18" customHeight="1">
      <c r="A45" s="10"/>
      <c r="B45" s="6" t="s">
        <v>39</v>
      </c>
      <c r="E45" s="43">
        <f>Sheet1!E16</f>
        <v>613876925.248237</v>
      </c>
      <c r="F45" s="6" t="s">
        <v>35</v>
      </c>
      <c r="G45" s="6" t="s">
        <v>36</v>
      </c>
      <c r="H45" s="67">
        <f>E45-E26</f>
        <v>13728833.058236957</v>
      </c>
      <c r="I45" s="57"/>
    </row>
    <row r="46" spans="1:2" ht="14.25" customHeight="1">
      <c r="A46" s="10"/>
      <c r="B46" s="6" t="s">
        <v>44</v>
      </c>
    </row>
    <row r="47" spans="1:7" ht="14.25" customHeight="1">
      <c r="A47" s="10"/>
      <c r="B47" s="6" t="s">
        <v>41</v>
      </c>
      <c r="E47" s="43">
        <f>Sheet1!E18</f>
        <v>613876925.248237</v>
      </c>
      <c r="F47" s="6" t="s">
        <v>35</v>
      </c>
      <c r="G47" s="6" t="s">
        <v>36</v>
      </c>
    </row>
    <row r="48" ht="14.25" customHeight="1">
      <c r="A48" s="10"/>
    </row>
    <row r="49" ht="14.25" customHeight="1">
      <c r="A49" s="10"/>
    </row>
    <row r="50" spans="1:8" ht="14.25" customHeight="1">
      <c r="A50" s="10"/>
      <c r="B50" s="7" t="s">
        <v>84</v>
      </c>
      <c r="C50" s="60"/>
      <c r="E50" s="43">
        <f>Sheet1!E19</f>
        <v>1012456024.6377689</v>
      </c>
      <c r="F50" s="6" t="s">
        <v>35</v>
      </c>
      <c r="G50" s="6" t="s">
        <v>36</v>
      </c>
      <c r="H50" s="80">
        <f>E50-E30</f>
        <v>-162835120.2922312</v>
      </c>
    </row>
    <row r="51" spans="1:9" ht="14.25" customHeight="1">
      <c r="A51" s="10"/>
      <c r="B51" s="6" t="s">
        <v>42</v>
      </c>
      <c r="E51" s="43">
        <f>Sheet1!E20</f>
        <v>1012401735.0360689</v>
      </c>
      <c r="F51" s="6" t="s">
        <v>35</v>
      </c>
      <c r="G51" s="6" t="s">
        <v>36</v>
      </c>
      <c r="H51" s="12"/>
      <c r="I51" s="57"/>
    </row>
    <row r="52" spans="1:8" ht="14.25" customHeight="1">
      <c r="A52" s="10"/>
      <c r="B52" s="37" t="s">
        <v>45</v>
      </c>
      <c r="C52" s="37"/>
      <c r="E52" s="43">
        <f>E50-E51</f>
        <v>54289.60169994831</v>
      </c>
      <c r="F52" s="6" t="s">
        <v>35</v>
      </c>
      <c r="G52" s="6" t="s">
        <v>36</v>
      </c>
      <c r="H52" s="66"/>
    </row>
    <row r="53" spans="1:8" ht="14.25" customHeight="1">
      <c r="A53" s="10"/>
      <c r="B53" s="37"/>
      <c r="C53" s="37"/>
      <c r="H53" s="66"/>
    </row>
    <row r="54" spans="1:8" ht="14.25" customHeight="1">
      <c r="A54" s="10"/>
      <c r="B54" s="37"/>
      <c r="C54" s="37"/>
      <c r="H54" s="66"/>
    </row>
    <row r="55" spans="1:7" ht="43.5" customHeight="1">
      <c r="A55" s="10"/>
      <c r="B55" s="106" t="s">
        <v>89</v>
      </c>
      <c r="C55" s="106"/>
      <c r="D55" s="106"/>
      <c r="E55" s="102" t="s">
        <v>88</v>
      </c>
      <c r="F55" s="102"/>
      <c r="G55" s="102"/>
    </row>
    <row r="56" spans="1:7" ht="14.25" customHeight="1">
      <c r="A56" s="10"/>
      <c r="B56" s="53" t="s">
        <v>80</v>
      </c>
      <c r="C56" s="54"/>
      <c r="D56" s="54"/>
      <c r="E56" s="54"/>
      <c r="F56" s="54"/>
      <c r="G56" s="54"/>
    </row>
    <row r="57" spans="1:5" ht="14.25" customHeight="1">
      <c r="A57" s="10"/>
      <c r="E57" s="6"/>
    </row>
    <row r="58" spans="1:7" ht="14.25" customHeight="1">
      <c r="A58" s="10"/>
      <c r="B58" s="53"/>
      <c r="C58" s="54"/>
      <c r="D58" s="54"/>
      <c r="E58" s="54"/>
      <c r="F58" s="54"/>
      <c r="G58" s="54"/>
    </row>
    <row r="59" spans="1:7" ht="14.25" customHeight="1">
      <c r="A59" s="10"/>
      <c r="B59" s="53"/>
      <c r="C59" s="54"/>
      <c r="D59" s="54"/>
      <c r="E59" s="54"/>
      <c r="F59" s="54"/>
      <c r="G59" s="54"/>
    </row>
    <row r="60" spans="1:7" ht="14.25" customHeight="1">
      <c r="A60" s="10"/>
      <c r="B60" s="53"/>
      <c r="C60" s="54"/>
      <c r="D60" s="54"/>
      <c r="E60" s="54"/>
      <c r="F60" s="54"/>
      <c r="G60" s="54"/>
    </row>
    <row r="61" spans="1:7" ht="14.25" customHeight="1">
      <c r="A61" s="10"/>
      <c r="B61" s="53"/>
      <c r="C61" s="54"/>
      <c r="D61" s="54"/>
      <c r="E61" s="54"/>
      <c r="F61" s="54"/>
      <c r="G61" s="54"/>
    </row>
    <row r="62" spans="1:7" ht="14.25" customHeight="1">
      <c r="A62" s="10"/>
      <c r="B62" s="53"/>
      <c r="C62" s="54"/>
      <c r="D62" s="54"/>
      <c r="E62" s="54"/>
      <c r="F62" s="54"/>
      <c r="G62" s="54"/>
    </row>
    <row r="63" spans="1:7" ht="14.25" customHeight="1">
      <c r="A63" s="10"/>
      <c r="B63" s="53"/>
      <c r="C63" s="54"/>
      <c r="D63" s="54"/>
      <c r="E63" s="54"/>
      <c r="F63" s="54"/>
      <c r="G63" s="54"/>
    </row>
    <row r="64" spans="1:7" ht="14.25" customHeight="1">
      <c r="A64" s="10"/>
      <c r="B64" s="53"/>
      <c r="C64" s="54"/>
      <c r="D64" s="54"/>
      <c r="E64" s="54"/>
      <c r="F64" s="54"/>
      <c r="G64" s="54"/>
    </row>
    <row r="65" spans="1:7" ht="14.25" customHeight="1">
      <c r="A65" s="10"/>
      <c r="B65" s="53"/>
      <c r="C65" s="54"/>
      <c r="D65" s="54"/>
      <c r="E65" s="54"/>
      <c r="F65" s="54"/>
      <c r="G65" s="54"/>
    </row>
    <row r="66" spans="1:3" ht="14.25" customHeight="1">
      <c r="A66" s="10"/>
      <c r="B66" s="10"/>
      <c r="C66" s="10"/>
    </row>
    <row r="67" spans="1:3" ht="21.75" customHeight="1">
      <c r="A67" s="10"/>
      <c r="B67" s="55"/>
      <c r="C67" s="10"/>
    </row>
    <row r="68" spans="1:3" ht="15" customHeight="1">
      <c r="A68" s="10"/>
      <c r="B68" s="37"/>
      <c r="C68" s="10"/>
    </row>
    <row r="69" spans="1:3" ht="15" customHeight="1">
      <c r="A69" s="10"/>
      <c r="B69" s="37"/>
      <c r="C69" s="10"/>
    </row>
    <row r="70" spans="1:3" ht="14.25" customHeight="1">
      <c r="A70" s="10"/>
      <c r="B70" s="37"/>
      <c r="C70" s="10"/>
    </row>
    <row r="71" spans="1:3" ht="18" customHeight="1">
      <c r="A71" s="10"/>
      <c r="B71" s="55"/>
      <c r="C71" s="10"/>
    </row>
    <row r="72" spans="1:3" ht="14.25" customHeight="1">
      <c r="A72" s="10"/>
      <c r="B72" s="37"/>
      <c r="C72" s="10"/>
    </row>
    <row r="73" spans="1:3" ht="14.25" customHeight="1">
      <c r="A73" s="10"/>
      <c r="B73" s="37"/>
      <c r="C73" s="10"/>
    </row>
    <row r="74" spans="1:3" ht="14.25" customHeight="1">
      <c r="A74" s="10"/>
      <c r="B74" s="37"/>
      <c r="C74" s="10"/>
    </row>
    <row r="75" spans="1:3" ht="14.25" customHeight="1">
      <c r="A75" s="10"/>
      <c r="B75" s="37"/>
      <c r="C75" s="10"/>
    </row>
    <row r="76" spans="1:3" ht="14.25" customHeight="1">
      <c r="A76" s="10"/>
      <c r="B76" s="10"/>
      <c r="C76" s="10"/>
    </row>
    <row r="77" spans="1:3" ht="14.25" customHeight="1">
      <c r="A77" s="10"/>
      <c r="B77" s="10"/>
      <c r="C77" s="10"/>
    </row>
    <row r="78" spans="1:5" s="7" customFormat="1" ht="14.25" customHeight="1">
      <c r="A78" s="13"/>
      <c r="B78" s="14"/>
      <c r="C78" s="14"/>
      <c r="D78" s="14"/>
      <c r="E78" s="47"/>
    </row>
    <row r="80" spans="5:9" ht="12.75">
      <c r="E80" s="47"/>
      <c r="H80" s="7"/>
      <c r="I80" s="7"/>
    </row>
    <row r="81" spans="5:9" ht="12.75">
      <c r="E81" s="47"/>
      <c r="H81" s="7"/>
      <c r="I81" s="7"/>
    </row>
    <row r="82" spans="5:9" ht="12.75">
      <c r="E82" s="47"/>
      <c r="H82" s="7"/>
      <c r="I82" s="7"/>
    </row>
    <row r="83" spans="5:9" ht="12.75">
      <c r="E83" s="47"/>
      <c r="H83" s="7"/>
      <c r="I83" s="7"/>
    </row>
    <row r="84" spans="5:9" ht="12.75">
      <c r="E84" s="47"/>
      <c r="H84" s="7"/>
      <c r="I84" s="7"/>
    </row>
    <row r="85" spans="5:9" ht="12.75">
      <c r="E85" s="47"/>
      <c r="H85" s="7"/>
      <c r="I85" s="7"/>
    </row>
    <row r="86" spans="5:9" ht="12.75">
      <c r="E86" s="50"/>
      <c r="H86" s="7"/>
      <c r="I86" s="7"/>
    </row>
    <row r="87" spans="5:9" ht="12.75">
      <c r="E87" s="50"/>
      <c r="H87" s="7"/>
      <c r="I87" s="7"/>
    </row>
    <row r="88" spans="5:9" ht="12.75">
      <c r="E88" s="50"/>
      <c r="H88" s="7"/>
      <c r="I88" s="7"/>
    </row>
    <row r="89" spans="5:9" ht="12.75">
      <c r="E89" s="50"/>
      <c r="H89" s="7"/>
      <c r="I89" s="7"/>
    </row>
    <row r="90" spans="5:9" ht="12.75">
      <c r="E90" s="50"/>
      <c r="H90" s="7"/>
      <c r="I90" s="7"/>
    </row>
    <row r="91" spans="5:9" ht="12.75">
      <c r="E91" s="50"/>
      <c r="H91" s="7"/>
      <c r="I91" s="7"/>
    </row>
    <row r="92" spans="5:9" ht="12.75">
      <c r="E92" s="50"/>
      <c r="H92" s="7"/>
      <c r="I92" s="7"/>
    </row>
    <row r="93" spans="5:9" ht="12.75">
      <c r="E93" s="50"/>
      <c r="H93" s="7"/>
      <c r="I93" s="7"/>
    </row>
    <row r="94" spans="5:9" ht="12.75">
      <c r="E94" s="50"/>
      <c r="H94" s="7"/>
      <c r="I94" s="7"/>
    </row>
    <row r="95" spans="5:9" ht="12.75">
      <c r="E95" s="50"/>
      <c r="H95" s="7"/>
      <c r="I95" s="7"/>
    </row>
    <row r="96" spans="5:9" ht="12.75">
      <c r="E96" s="50"/>
      <c r="H96" s="7"/>
      <c r="I96" s="7"/>
    </row>
    <row r="97" spans="5:9" ht="12.75">
      <c r="E97" s="50"/>
      <c r="H97" s="7"/>
      <c r="I97" s="7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47"/>
    </row>
  </sheetData>
  <sheetProtection/>
  <mergeCells count="7">
    <mergeCell ref="E55:G55"/>
    <mergeCell ref="A11:G11"/>
    <mergeCell ref="A3:G3"/>
    <mergeCell ref="C9:G9"/>
    <mergeCell ref="B6:G6"/>
    <mergeCell ref="C7:E7"/>
    <mergeCell ref="B55:D55"/>
  </mergeCells>
  <printOptions/>
  <pageMargins left="0.75" right="0.28" top="1" bottom="1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.421875" style="16" customWidth="1"/>
    <col min="2" max="2" width="25.57421875" style="16" customWidth="1"/>
    <col min="3" max="3" width="17.57421875" style="19" customWidth="1"/>
    <col min="4" max="4" width="6.57421875" style="16" customWidth="1"/>
    <col min="5" max="5" width="23.140625" style="19" customWidth="1"/>
    <col min="6" max="6" width="9.7109375" style="16" customWidth="1"/>
    <col min="7" max="7" width="23.7109375" style="16" bestFit="1" customWidth="1"/>
    <col min="8" max="9" width="9.140625" style="16" customWidth="1"/>
    <col min="10" max="10" width="16.00390625" style="16" bestFit="1" customWidth="1"/>
    <col min="11" max="16384" width="9.140625" style="16" customWidth="1"/>
  </cols>
  <sheetData>
    <row r="1" spans="1:6" ht="12.75">
      <c r="A1" s="107" t="s">
        <v>46</v>
      </c>
      <c r="B1" s="107"/>
      <c r="C1" s="107"/>
      <c r="D1" s="107"/>
      <c r="E1" s="107"/>
      <c r="F1" s="107"/>
    </row>
    <row r="2" spans="1:6" ht="12.75">
      <c r="A2" s="15"/>
      <c r="B2" s="15"/>
      <c r="C2" s="15"/>
      <c r="D2" s="15"/>
      <c r="E2" s="15"/>
      <c r="F2" s="15"/>
    </row>
    <row r="3" spans="1:6" ht="15.75" customHeight="1">
      <c r="A3" s="107"/>
      <c r="B3" s="107"/>
      <c r="C3" s="107"/>
      <c r="D3" s="107"/>
      <c r="E3" s="107"/>
      <c r="F3" s="107"/>
    </row>
    <row r="4" spans="1:6" ht="6" customHeight="1">
      <c r="A4" s="17"/>
      <c r="B4" s="17"/>
      <c r="C4" s="15"/>
      <c r="D4" s="17"/>
      <c r="E4" s="15"/>
      <c r="F4" s="17"/>
    </row>
    <row r="5" spans="1:6" s="18" customFormat="1" ht="33.75" customHeight="1">
      <c r="A5" s="108" t="s">
        <v>47</v>
      </c>
      <c r="B5" s="108"/>
      <c r="C5" s="108"/>
      <c r="D5" s="108"/>
      <c r="E5" s="108"/>
      <c r="F5" s="108"/>
    </row>
    <row r="7" spans="1:6" ht="12.75">
      <c r="A7" s="107" t="s">
        <v>48</v>
      </c>
      <c r="B7" s="107"/>
      <c r="C7" s="107"/>
      <c r="D7" s="107"/>
      <c r="E7" s="107"/>
      <c r="F7" s="107"/>
    </row>
    <row r="8" spans="1:6" ht="22.5" customHeight="1">
      <c r="A8" s="107" t="s">
        <v>49</v>
      </c>
      <c r="B8" s="107"/>
      <c r="C8" s="107"/>
      <c r="D8" s="107"/>
      <c r="E8" s="107"/>
      <c r="F8" s="107"/>
    </row>
    <row r="10" spans="1:6" ht="12.75">
      <c r="A10" s="111" t="s">
        <v>94</v>
      </c>
      <c r="B10" s="111"/>
      <c r="C10" s="111"/>
      <c r="D10" s="111"/>
      <c r="E10" s="111"/>
      <c r="F10" s="111"/>
    </row>
    <row r="11" spans="1:6" ht="12.75">
      <c r="A11" s="17"/>
      <c r="B11" s="17"/>
      <c r="C11" s="15"/>
      <c r="D11" s="17"/>
      <c r="E11" s="15"/>
      <c r="F11" s="17"/>
    </row>
    <row r="12" spans="1:6" ht="12.75">
      <c r="A12" s="112" t="s">
        <v>50</v>
      </c>
      <c r="B12" s="112"/>
      <c r="C12" s="112"/>
      <c r="D12" s="112"/>
      <c r="E12" s="112"/>
      <c r="F12" s="112"/>
    </row>
    <row r="13" spans="1:6" ht="12.75">
      <c r="A13" s="58"/>
      <c r="B13" s="58"/>
      <c r="C13" s="58"/>
      <c r="D13" s="58"/>
      <c r="E13" s="58"/>
      <c r="F13" s="58"/>
    </row>
    <row r="14" spans="1:6" ht="18" customHeight="1">
      <c r="A14" s="16" t="s">
        <v>0</v>
      </c>
      <c r="B14" s="16" t="s">
        <v>51</v>
      </c>
      <c r="E14" s="43">
        <f>Sheet4!E17</f>
        <v>1775439237.12</v>
      </c>
      <c r="F14" s="16" t="s">
        <v>52</v>
      </c>
    </row>
    <row r="15" ht="18" customHeight="1">
      <c r="B15" s="39" t="s">
        <v>53</v>
      </c>
    </row>
    <row r="16" ht="18" customHeight="1">
      <c r="B16" s="21" t="s">
        <v>54</v>
      </c>
    </row>
    <row r="17" spans="2:6" ht="18" customHeight="1">
      <c r="B17" s="21" t="s">
        <v>55</v>
      </c>
      <c r="E17" s="43">
        <f>Sheet4!E20</f>
        <v>1775294151.59</v>
      </c>
      <c r="F17" s="16" t="s">
        <v>52</v>
      </c>
    </row>
    <row r="18" ht="18" customHeight="1">
      <c r="B18" s="21" t="s">
        <v>56</v>
      </c>
    </row>
    <row r="19" spans="2:6" ht="18" customHeight="1" hidden="1">
      <c r="B19" s="40" t="s">
        <v>57</v>
      </c>
      <c r="C19" s="41">
        <f>'[2]Sheet1'!$C$40</f>
        <v>0</v>
      </c>
      <c r="D19" s="16" t="s">
        <v>58</v>
      </c>
      <c r="E19" s="43">
        <f>'[3]31'!E53</f>
        <v>0</v>
      </c>
      <c r="F19" s="16" t="s">
        <v>52</v>
      </c>
    </row>
    <row r="20" spans="2:6" ht="18" customHeight="1">
      <c r="B20" s="40" t="s">
        <v>59</v>
      </c>
      <c r="C20" s="12">
        <f>Sheet4!C23</f>
        <v>2063809</v>
      </c>
      <c r="D20" s="16" t="s">
        <v>60</v>
      </c>
      <c r="E20" s="43">
        <f>Sheet4!E23</f>
        <v>2859895.32</v>
      </c>
      <c r="F20" s="16" t="s">
        <v>52</v>
      </c>
    </row>
    <row r="21" ht="18" customHeight="1">
      <c r="B21" s="21"/>
    </row>
    <row r="22" spans="1:6" ht="18" customHeight="1">
      <c r="A22" s="16" t="s">
        <v>11</v>
      </c>
      <c r="B22" s="16" t="s">
        <v>61</v>
      </c>
      <c r="E22" s="43">
        <f>Sheet4!E30</f>
        <v>1175291144.93</v>
      </c>
      <c r="F22" s="16" t="s">
        <v>52</v>
      </c>
    </row>
    <row r="23" spans="2:6" ht="18" customHeight="1">
      <c r="B23" s="16" t="s">
        <v>62</v>
      </c>
      <c r="E23" s="43">
        <f>Sheet4!E31</f>
        <v>1175203119.68</v>
      </c>
      <c r="F23" s="16" t="s">
        <v>52</v>
      </c>
    </row>
    <row r="24" spans="2:5" ht="18" customHeight="1">
      <c r="B24" s="22"/>
      <c r="E24" s="51"/>
    </row>
    <row r="25" spans="1:6" ht="18" customHeight="1">
      <c r="A25" s="112" t="s">
        <v>63</v>
      </c>
      <c r="B25" s="112"/>
      <c r="C25" s="112"/>
      <c r="D25" s="112"/>
      <c r="E25" s="112"/>
      <c r="F25" s="112"/>
    </row>
    <row r="26" spans="1:6" ht="18" customHeight="1">
      <c r="A26" s="58"/>
      <c r="B26" s="58"/>
      <c r="C26" s="58"/>
      <c r="D26" s="58"/>
      <c r="E26" s="58"/>
      <c r="F26" s="58"/>
    </row>
    <row r="27" spans="1:7" ht="18" customHeight="1">
      <c r="A27" s="16" t="s">
        <v>0</v>
      </c>
      <c r="B27" s="16" t="s">
        <v>51</v>
      </c>
      <c r="E27" s="43">
        <f>Sheet2!E32</f>
        <v>1626332949.886009</v>
      </c>
      <c r="F27" s="16" t="s">
        <v>52</v>
      </c>
      <c r="G27" s="6"/>
    </row>
    <row r="28" ht="18" customHeight="1">
      <c r="B28" s="39" t="s">
        <v>53</v>
      </c>
    </row>
    <row r="29" spans="2:7" ht="18" customHeight="1">
      <c r="B29" s="21" t="s">
        <v>54</v>
      </c>
      <c r="E29" s="52"/>
      <c r="G29" s="23"/>
    </row>
    <row r="30" spans="2:6" ht="18" customHeight="1">
      <c r="B30" s="21" t="s">
        <v>55</v>
      </c>
      <c r="E30" s="19">
        <f>Sheet2!E35</f>
        <v>1626278660.284309</v>
      </c>
      <c r="F30" s="16" t="s">
        <v>52</v>
      </c>
    </row>
    <row r="31" spans="2:5" ht="18" customHeight="1">
      <c r="B31" s="21" t="s">
        <v>56</v>
      </c>
      <c r="E31" s="43"/>
    </row>
    <row r="32" spans="2:6" ht="18" customHeight="1" hidden="1">
      <c r="B32" s="40" t="s">
        <v>57</v>
      </c>
      <c r="C32" s="20">
        <f>'[4]Sheet1'!C40</f>
        <v>0</v>
      </c>
      <c r="D32" s="16" t="s">
        <v>58</v>
      </c>
      <c r="E32" s="19">
        <v>0</v>
      </c>
      <c r="F32" s="16" t="s">
        <v>52</v>
      </c>
    </row>
    <row r="33" spans="2:6" ht="18" customHeight="1">
      <c r="B33" s="40" t="s">
        <v>59</v>
      </c>
      <c r="C33" s="20">
        <f>Sheet2!C38</f>
        <v>9909525.5</v>
      </c>
      <c r="D33" s="16" t="s">
        <v>60</v>
      </c>
      <c r="E33" s="19">
        <f>Sheet2!E38</f>
        <v>13938754.7122444</v>
      </c>
      <c r="F33" s="16" t="s">
        <v>52</v>
      </c>
    </row>
    <row r="34" spans="2:5" ht="18" customHeight="1">
      <c r="B34" s="21"/>
      <c r="E34" s="43"/>
    </row>
    <row r="35" spans="1:7" ht="18" customHeight="1">
      <c r="A35" s="16" t="s">
        <v>11</v>
      </c>
      <c r="B35" s="16" t="s">
        <v>61</v>
      </c>
      <c r="E35" s="19">
        <f>Sheet2!E40</f>
        <v>1012456024.6377689</v>
      </c>
      <c r="F35" s="16" t="s">
        <v>52</v>
      </c>
      <c r="G35" s="23"/>
    </row>
    <row r="36" spans="2:7" ht="18" customHeight="1">
      <c r="B36" s="16" t="s">
        <v>62</v>
      </c>
      <c r="E36" s="19">
        <f>Sheet2!E41</f>
        <v>1012401735.0360689</v>
      </c>
      <c r="F36" s="16" t="s">
        <v>52</v>
      </c>
      <c r="G36" s="23"/>
    </row>
    <row r="37" ht="18" customHeight="1">
      <c r="B37" s="22"/>
    </row>
    <row r="38" spans="2:6" ht="18" customHeight="1">
      <c r="B38" s="16" t="s">
        <v>74</v>
      </c>
      <c r="E38" s="109" t="s">
        <v>77</v>
      </c>
      <c r="F38" s="110"/>
    </row>
    <row r="39" ht="18" customHeight="1">
      <c r="B39" s="22"/>
    </row>
    <row r="40" ht="18" customHeight="1">
      <c r="E40" s="52"/>
    </row>
    <row r="41" ht="18" customHeight="1">
      <c r="G41" s="23"/>
    </row>
    <row r="42" ht="18" customHeight="1"/>
    <row r="43" ht="18" customHeight="1">
      <c r="C43" s="16"/>
    </row>
    <row r="44" ht="18" customHeight="1">
      <c r="B44" s="16" t="s">
        <v>64</v>
      </c>
    </row>
    <row r="45" ht="18" customHeight="1"/>
    <row r="46" ht="18" customHeight="1"/>
    <row r="73" ht="20.25">
      <c r="A73" s="62"/>
    </row>
  </sheetData>
  <sheetProtection/>
  <mergeCells count="9">
    <mergeCell ref="A1:F1"/>
    <mergeCell ref="A3:F3"/>
    <mergeCell ref="A5:F5"/>
    <mergeCell ref="A7:F7"/>
    <mergeCell ref="E38:F38"/>
    <mergeCell ref="A8:F8"/>
    <mergeCell ref="A10:F10"/>
    <mergeCell ref="A12:F12"/>
    <mergeCell ref="A25:F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50">
      <selection activeCell="I42" sqref="I42"/>
    </sheetView>
  </sheetViews>
  <sheetFormatPr defaultColWidth="9.140625" defaultRowHeight="12.75"/>
  <cols>
    <col min="1" max="1" width="0.71875" style="6" customWidth="1"/>
    <col min="2" max="2" width="22.57421875" style="6" customWidth="1"/>
    <col min="3" max="3" width="12.7109375" style="6" customWidth="1"/>
    <col min="4" max="4" width="11.28125" style="6" customWidth="1"/>
    <col min="5" max="5" width="17.421875" style="43" customWidth="1"/>
    <col min="6" max="6" width="6.28125" style="6" customWidth="1"/>
    <col min="7" max="7" width="19.7109375" style="6" customWidth="1"/>
    <col min="8" max="8" width="13.57421875" style="6" customWidth="1"/>
    <col min="9" max="9" width="11.57421875" style="6" customWidth="1"/>
    <col min="10" max="10" width="10.140625" style="6" customWidth="1"/>
    <col min="11" max="16384" width="9.140625" style="6" customWidth="1"/>
  </cols>
  <sheetData>
    <row r="1" ht="12.75">
      <c r="F1" s="6" t="s">
        <v>75</v>
      </c>
    </row>
    <row r="2" spans="1:9" ht="15">
      <c r="A2" s="34" t="s">
        <v>25</v>
      </c>
      <c r="B2" s="4"/>
      <c r="C2" s="4"/>
      <c r="D2" s="4"/>
      <c r="E2" s="44"/>
      <c r="F2" s="4"/>
      <c r="G2" s="4"/>
      <c r="H2" s="4"/>
      <c r="I2" s="5"/>
    </row>
    <row r="3" spans="1:9" ht="15" customHeight="1">
      <c r="A3" s="104" t="s">
        <v>26</v>
      </c>
      <c r="B3" s="104"/>
      <c r="C3" s="104"/>
      <c r="D3" s="104"/>
      <c r="E3" s="104"/>
      <c r="F3" s="104"/>
      <c r="G3" s="104"/>
      <c r="H3" s="5"/>
      <c r="I3" s="5"/>
    </row>
    <row r="4" spans="1:9" ht="15" customHeight="1">
      <c r="A4" s="59"/>
      <c r="B4" s="59"/>
      <c r="C4" s="59"/>
      <c r="D4" s="59"/>
      <c r="E4" s="59"/>
      <c r="F4" s="59"/>
      <c r="G4" s="59"/>
      <c r="H4" s="5"/>
      <c r="I4" s="5"/>
    </row>
    <row r="5" spans="1:9" ht="24.75" customHeight="1">
      <c r="A5" s="35" t="s">
        <v>27</v>
      </c>
      <c r="B5" s="35"/>
      <c r="C5" s="35"/>
      <c r="D5" s="35"/>
      <c r="E5" s="45"/>
      <c r="F5" s="35"/>
      <c r="G5" s="35"/>
      <c r="H5" s="35"/>
      <c r="I5" s="35"/>
    </row>
    <row r="6" spans="1:9" ht="12.75" customHeight="1">
      <c r="A6" s="35" t="s">
        <v>28</v>
      </c>
      <c r="B6" s="103" t="s">
        <v>29</v>
      </c>
      <c r="C6" s="103"/>
      <c r="D6" s="103"/>
      <c r="E6" s="103"/>
      <c r="F6" s="103"/>
      <c r="G6" s="103"/>
      <c r="H6" s="7"/>
      <c r="I6" s="7"/>
    </row>
    <row r="7" spans="1:9" ht="12.75" customHeight="1">
      <c r="A7" s="35"/>
      <c r="B7" s="103" t="s">
        <v>30</v>
      </c>
      <c r="C7" s="103"/>
      <c r="D7" s="103"/>
      <c r="E7" s="103"/>
      <c r="F7" s="103"/>
      <c r="G7" s="103"/>
      <c r="H7" s="7"/>
      <c r="I7" s="35"/>
    </row>
    <row r="8" spans="2:9" ht="12.75">
      <c r="B8" s="35"/>
      <c r="C8" s="7"/>
      <c r="D8" s="7"/>
      <c r="E8" s="7"/>
      <c r="F8" s="7"/>
      <c r="G8" s="7"/>
      <c r="H8" s="7"/>
      <c r="I8" s="35"/>
    </row>
    <row r="9" spans="2:9" ht="12.75" customHeight="1">
      <c r="B9" s="5"/>
      <c r="C9" s="114" t="s">
        <v>81</v>
      </c>
      <c r="D9" s="114"/>
      <c r="E9" s="114"/>
      <c r="F9" s="114"/>
      <c r="G9" s="114"/>
      <c r="H9" s="8"/>
      <c r="I9" s="5"/>
    </row>
    <row r="10" spans="2:9" ht="12.75" customHeight="1">
      <c r="B10" s="5"/>
      <c r="C10" s="61"/>
      <c r="D10" s="61"/>
      <c r="E10" s="61"/>
      <c r="F10" s="61"/>
      <c r="G10" s="61"/>
      <c r="H10" s="8"/>
      <c r="I10" s="5"/>
    </row>
    <row r="11" spans="1:9" ht="14.25" customHeight="1">
      <c r="A11" s="103" t="s">
        <v>32</v>
      </c>
      <c r="B11" s="103"/>
      <c r="C11" s="103"/>
      <c r="D11" s="103"/>
      <c r="E11" s="103"/>
      <c r="F11" s="103"/>
      <c r="G11" s="103"/>
      <c r="H11" s="9"/>
      <c r="I11" s="9"/>
    </row>
    <row r="12" spans="3:8" ht="11.25" customHeight="1">
      <c r="C12" s="115" t="s">
        <v>33</v>
      </c>
      <c r="D12" s="115"/>
      <c r="E12" s="115"/>
      <c r="F12" s="115"/>
      <c r="G12" s="115"/>
      <c r="H12" s="115"/>
    </row>
    <row r="13" spans="2:8" ht="18" customHeight="1">
      <c r="B13" s="6" t="s">
        <v>93</v>
      </c>
      <c r="E13" s="6"/>
      <c r="H13" s="7"/>
    </row>
    <row r="14" spans="3:8" ht="14.25" customHeight="1">
      <c r="C14" s="7"/>
      <c r="D14" s="60"/>
      <c r="E14" s="60"/>
      <c r="F14" s="60"/>
      <c r="G14" s="60"/>
      <c r="H14" s="7"/>
    </row>
    <row r="15" spans="1:3" ht="15.75" customHeight="1">
      <c r="A15" s="10"/>
      <c r="B15" s="82" t="s">
        <v>90</v>
      </c>
      <c r="C15" s="10"/>
    </row>
    <row r="16" spans="1:3" ht="14.25" customHeight="1">
      <c r="A16" s="10"/>
      <c r="B16" s="11"/>
      <c r="C16" s="11"/>
    </row>
    <row r="17" spans="1:7" ht="14.25" customHeight="1">
      <c r="A17" s="10"/>
      <c r="B17" s="6" t="s">
        <v>34</v>
      </c>
      <c r="E17" s="48">
        <f>Sheet4!E17</f>
        <v>1775439237.12</v>
      </c>
      <c r="F17" s="6" t="s">
        <v>35</v>
      </c>
      <c r="G17" s="6" t="s">
        <v>36</v>
      </c>
    </row>
    <row r="18" spans="1:5" ht="14.25" customHeight="1">
      <c r="A18" s="10"/>
      <c r="B18" s="6" t="s">
        <v>37</v>
      </c>
      <c r="E18" s="48"/>
    </row>
    <row r="19" spans="1:5" ht="14.25" customHeight="1">
      <c r="A19" s="10"/>
      <c r="B19" s="6" t="s">
        <v>2</v>
      </c>
      <c r="E19" s="48"/>
    </row>
    <row r="20" spans="1:7" ht="14.25" customHeight="1">
      <c r="A20" s="10"/>
      <c r="B20" s="6" t="s">
        <v>3</v>
      </c>
      <c r="E20" s="48">
        <f>Sheet4!E20</f>
        <v>1775294151.59</v>
      </c>
      <c r="F20" s="6" t="s">
        <v>35</v>
      </c>
      <c r="G20" s="6" t="s">
        <v>36</v>
      </c>
    </row>
    <row r="21" spans="1:5" ht="14.25" customHeight="1">
      <c r="A21" s="10"/>
      <c r="B21" s="6" t="s">
        <v>38</v>
      </c>
      <c r="E21" s="49"/>
    </row>
    <row r="22" spans="1:7" ht="14.25" customHeight="1" hidden="1">
      <c r="A22" s="10"/>
      <c r="B22" s="6" t="s">
        <v>4</v>
      </c>
      <c r="C22" s="12">
        <v>0</v>
      </c>
      <c r="D22" s="6" t="s">
        <v>17</v>
      </c>
      <c r="E22" s="49">
        <v>0</v>
      </c>
      <c r="F22" s="6" t="s">
        <v>35</v>
      </c>
      <c r="G22" s="6" t="s">
        <v>36</v>
      </c>
    </row>
    <row r="23" spans="1:7" ht="14.25" customHeight="1">
      <c r="A23" s="10"/>
      <c r="B23" s="6" t="s">
        <v>71</v>
      </c>
      <c r="C23" s="12">
        <f>Sheet4!C23</f>
        <v>2063809</v>
      </c>
      <c r="D23" s="6" t="s">
        <v>19</v>
      </c>
      <c r="E23" s="48">
        <f>Sheet4!E23</f>
        <v>2859895.32</v>
      </c>
      <c r="F23" s="6" t="s">
        <v>35</v>
      </c>
      <c r="G23" s="6" t="s">
        <v>36</v>
      </c>
    </row>
    <row r="24" spans="1:5" ht="12.75" customHeight="1">
      <c r="A24" s="10"/>
      <c r="B24" s="115" t="s">
        <v>68</v>
      </c>
      <c r="C24" s="116"/>
      <c r="E24" s="49"/>
    </row>
    <row r="25" spans="1:8" ht="24" customHeight="1">
      <c r="A25" s="10"/>
      <c r="B25" s="115"/>
      <c r="C25" s="116"/>
      <c r="E25" s="48">
        <f>Sheet4!E30</f>
        <v>1175291144.93</v>
      </c>
      <c r="F25" s="6" t="s">
        <v>35</v>
      </c>
      <c r="G25" s="6" t="s">
        <v>36</v>
      </c>
      <c r="H25" s="57"/>
    </row>
    <row r="26" spans="1:7" ht="14.25" customHeight="1">
      <c r="A26" s="10"/>
      <c r="B26" s="6" t="s">
        <v>42</v>
      </c>
      <c r="E26" s="48">
        <f>Sheet4!E31</f>
        <v>1175203119.68</v>
      </c>
      <c r="F26" s="6" t="s">
        <v>35</v>
      </c>
      <c r="G26" s="6" t="s">
        <v>36</v>
      </c>
    </row>
    <row r="27" ht="14.25" customHeight="1">
      <c r="A27" s="10"/>
    </row>
    <row r="28" ht="14.25" customHeight="1">
      <c r="A28" s="10"/>
    </row>
    <row r="29" spans="1:3" ht="14.25" customHeight="1">
      <c r="A29" s="10"/>
      <c r="B29" s="10"/>
      <c r="C29" s="10"/>
    </row>
    <row r="30" spans="1:7" ht="14.25" customHeight="1">
      <c r="A30" s="10"/>
      <c r="B30" s="82" t="s">
        <v>92</v>
      </c>
      <c r="C30" s="7"/>
      <c r="D30" s="7"/>
      <c r="E30" s="47"/>
      <c r="F30" s="7"/>
      <c r="G30" s="7"/>
    </row>
    <row r="31" spans="1:3" ht="14.25" customHeight="1">
      <c r="A31" s="10"/>
      <c r="B31" s="10"/>
      <c r="C31" s="10"/>
    </row>
    <row r="32" spans="1:8" ht="14.25" customHeight="1">
      <c r="A32" s="10"/>
      <c r="B32" s="6" t="s">
        <v>34</v>
      </c>
      <c r="E32" s="43">
        <f>Sheet1!E7</f>
        <v>1626332949.886009</v>
      </c>
      <c r="F32" s="6" t="s">
        <v>35</v>
      </c>
      <c r="G32" s="6" t="s">
        <v>36</v>
      </c>
      <c r="H32" s="66"/>
    </row>
    <row r="33" spans="1:2" ht="14.25" customHeight="1">
      <c r="A33" s="10"/>
      <c r="B33" s="6" t="s">
        <v>37</v>
      </c>
    </row>
    <row r="34" spans="1:2" ht="14.25" customHeight="1">
      <c r="A34" s="10"/>
      <c r="B34" s="6" t="s">
        <v>2</v>
      </c>
    </row>
    <row r="35" spans="1:7" ht="14.25" customHeight="1">
      <c r="A35" s="10"/>
      <c r="B35" s="6" t="s">
        <v>3</v>
      </c>
      <c r="E35" s="43">
        <f>Sheet1!E10</f>
        <v>1626278660.284309</v>
      </c>
      <c r="F35" s="6" t="s">
        <v>35</v>
      </c>
      <c r="G35" s="6" t="s">
        <v>36</v>
      </c>
    </row>
    <row r="36" spans="1:2" ht="14.25" customHeight="1">
      <c r="A36" s="10"/>
      <c r="B36" s="6" t="s">
        <v>38</v>
      </c>
    </row>
    <row r="37" spans="1:7" ht="14.25" customHeight="1" hidden="1">
      <c r="A37" s="10"/>
      <c r="B37" s="6" t="s">
        <v>4</v>
      </c>
      <c r="C37" s="36">
        <v>0</v>
      </c>
      <c r="D37" s="6" t="s">
        <v>17</v>
      </c>
      <c r="E37" s="43">
        <f>'[1]Sheet1'!$E$12</f>
        <v>0</v>
      </c>
      <c r="F37" s="6" t="s">
        <v>35</v>
      </c>
      <c r="G37" s="6" t="s">
        <v>36</v>
      </c>
    </row>
    <row r="38" spans="1:8" ht="18" customHeight="1">
      <c r="A38" s="10"/>
      <c r="B38" s="6" t="s">
        <v>71</v>
      </c>
      <c r="C38" s="12">
        <f>Sheet1!C13</f>
        <v>9909525.5</v>
      </c>
      <c r="D38" s="6" t="s">
        <v>19</v>
      </c>
      <c r="E38" s="43">
        <f>Sheet1!E13</f>
        <v>13938754.7122444</v>
      </c>
      <c r="F38" s="6" t="s">
        <v>35</v>
      </c>
      <c r="G38" s="6" t="s">
        <v>36</v>
      </c>
      <c r="H38" s="12"/>
    </row>
    <row r="39" ht="14.25" customHeight="1">
      <c r="A39" s="10"/>
    </row>
    <row r="40" spans="1:7" ht="33" customHeight="1">
      <c r="A40" s="10"/>
      <c r="B40" s="103" t="s">
        <v>68</v>
      </c>
      <c r="C40" s="103"/>
      <c r="E40" s="43">
        <f>Sheet4!E50</f>
        <v>1012456024.6377689</v>
      </c>
      <c r="F40" s="6" t="s">
        <v>35</v>
      </c>
      <c r="G40" s="6" t="s">
        <v>36</v>
      </c>
    </row>
    <row r="41" spans="1:8" ht="18.75" customHeight="1">
      <c r="A41" s="10"/>
      <c r="B41" s="6" t="s">
        <v>42</v>
      </c>
      <c r="E41" s="43">
        <f>Sheet4!E51</f>
        <v>1012401735.0360689</v>
      </c>
      <c r="F41" s="6" t="s">
        <v>35</v>
      </c>
      <c r="G41" s="6" t="s">
        <v>36</v>
      </c>
      <c r="H41" s="12"/>
    </row>
    <row r="42" spans="1:3" ht="14.25" customHeight="1">
      <c r="A42" s="10"/>
      <c r="B42" s="37" t="s">
        <v>78</v>
      </c>
      <c r="C42" s="37"/>
    </row>
    <row r="43" spans="1:3" ht="14.25" customHeight="1">
      <c r="A43" s="10"/>
      <c r="B43" s="37"/>
      <c r="C43" s="37"/>
    </row>
    <row r="44" spans="1:7" ht="35.25" customHeight="1">
      <c r="A44" s="10"/>
      <c r="B44" s="113" t="s">
        <v>89</v>
      </c>
      <c r="C44" s="113"/>
      <c r="D44" s="113"/>
      <c r="E44" s="113" t="s">
        <v>88</v>
      </c>
      <c r="F44" s="113"/>
      <c r="G44" s="113"/>
    </row>
    <row r="45" spans="1:3" ht="14.25" customHeight="1">
      <c r="A45" s="10"/>
      <c r="B45" s="10"/>
      <c r="C45" s="10"/>
    </row>
    <row r="46" spans="1:3" ht="14.25" customHeight="1">
      <c r="A46" s="10"/>
      <c r="B46" s="10"/>
      <c r="C46" s="10"/>
    </row>
    <row r="47" spans="1:3" ht="14.25" customHeight="1">
      <c r="A47" s="10"/>
      <c r="B47" s="10"/>
      <c r="C47" s="10"/>
    </row>
    <row r="48" spans="1:3" ht="14.25" customHeight="1">
      <c r="A48" s="10"/>
      <c r="B48" s="10"/>
      <c r="C48" s="10"/>
    </row>
    <row r="49" spans="1:3" ht="14.25" customHeight="1">
      <c r="A49" s="10"/>
      <c r="B49" s="10"/>
      <c r="C49" s="10"/>
    </row>
    <row r="50" spans="1:3" ht="14.25" customHeight="1">
      <c r="A50" s="10"/>
      <c r="B50" s="10"/>
      <c r="C50" s="10"/>
    </row>
    <row r="51" spans="1:3" ht="14.25" customHeight="1">
      <c r="A51" s="10"/>
      <c r="B51" s="10"/>
      <c r="C51" s="10"/>
    </row>
    <row r="52" spans="1:3" ht="14.25" customHeight="1">
      <c r="A52" s="10"/>
      <c r="B52" s="10"/>
      <c r="C52" s="10"/>
    </row>
    <row r="53" spans="1:3" ht="14.25" customHeight="1">
      <c r="A53" s="10"/>
      <c r="B53" s="10"/>
      <c r="C53" s="10"/>
    </row>
    <row r="54" spans="1:3" ht="14.25" customHeight="1">
      <c r="A54" s="10"/>
      <c r="B54" s="10"/>
      <c r="C54" s="10"/>
    </row>
    <row r="55" spans="1:3" ht="14.25" customHeight="1">
      <c r="A55" s="10"/>
      <c r="B55" s="10"/>
      <c r="C55" s="10"/>
    </row>
    <row r="56" spans="1:3" ht="14.25" customHeight="1">
      <c r="A56" s="10"/>
      <c r="B56" s="10"/>
      <c r="C56" s="10"/>
    </row>
    <row r="57" spans="1:3" ht="14.25" customHeight="1">
      <c r="A57" s="10"/>
      <c r="B57" s="10"/>
      <c r="C57" s="10"/>
    </row>
    <row r="58" spans="1:3" ht="14.25" customHeight="1">
      <c r="A58" s="10"/>
      <c r="B58" s="10"/>
      <c r="C58" s="10"/>
    </row>
    <row r="59" spans="1:3" ht="14.25" customHeight="1">
      <c r="A59" s="10"/>
      <c r="B59" s="10"/>
      <c r="C59" s="10"/>
    </row>
    <row r="60" spans="1:3" ht="14.25" customHeight="1">
      <c r="A60" s="10"/>
      <c r="B60" s="10"/>
      <c r="C60" s="10"/>
    </row>
    <row r="61" spans="1:3" ht="14.25" customHeight="1">
      <c r="A61" s="10"/>
      <c r="B61" s="10"/>
      <c r="C61" s="10"/>
    </row>
    <row r="62" spans="1:3" ht="14.25" customHeight="1">
      <c r="A62" s="10"/>
      <c r="B62" s="10"/>
      <c r="C62" s="10"/>
    </row>
    <row r="63" spans="1:3" ht="14.25" customHeight="1">
      <c r="A63" s="10"/>
      <c r="B63" s="10"/>
      <c r="C63" s="10"/>
    </row>
    <row r="64" spans="1:3" ht="14.25" customHeight="1">
      <c r="A64" s="10"/>
      <c r="B64" s="10"/>
      <c r="C64" s="10"/>
    </row>
    <row r="65" spans="1:3" ht="14.25" customHeight="1">
      <c r="A65" s="10"/>
      <c r="B65" s="10"/>
      <c r="C65" s="10"/>
    </row>
    <row r="66" spans="1:3" ht="14.25" customHeight="1">
      <c r="A66" s="10"/>
      <c r="B66" s="10"/>
      <c r="C66" s="10"/>
    </row>
    <row r="67" spans="1:3" ht="14.25" customHeight="1">
      <c r="A67" s="10"/>
      <c r="B67" s="10"/>
      <c r="C67" s="10"/>
    </row>
    <row r="68" spans="1:3" ht="14.25" customHeight="1">
      <c r="A68" s="10"/>
      <c r="B68" s="10"/>
      <c r="C68" s="10"/>
    </row>
    <row r="69" spans="1:3" ht="14.25" customHeight="1">
      <c r="A69" s="10"/>
      <c r="B69" s="10"/>
      <c r="C69" s="10"/>
    </row>
    <row r="70" spans="1:3" ht="14.25" customHeight="1">
      <c r="A70" s="10"/>
      <c r="B70" s="10"/>
      <c r="C70" s="10"/>
    </row>
    <row r="71" spans="1:3" ht="14.25" customHeight="1">
      <c r="A71" s="10"/>
      <c r="B71" s="10"/>
      <c r="C71" s="10"/>
    </row>
    <row r="72" spans="1:3" ht="14.25" customHeight="1">
      <c r="A72" s="10"/>
      <c r="B72" s="10"/>
      <c r="C72" s="10"/>
    </row>
    <row r="73" spans="1:3" ht="14.25" customHeight="1">
      <c r="A73" s="10"/>
      <c r="B73" s="10"/>
      <c r="C73" s="10"/>
    </row>
    <row r="74" spans="1:3" ht="14.25" customHeight="1">
      <c r="A74" s="10"/>
      <c r="B74" s="10"/>
      <c r="C74" s="10"/>
    </row>
    <row r="75" spans="1:3" ht="14.25" customHeight="1">
      <c r="A75" s="10"/>
      <c r="B75" s="10"/>
      <c r="C75" s="10"/>
    </row>
    <row r="76" spans="1:3" ht="14.25" customHeight="1">
      <c r="A76" s="10"/>
      <c r="B76" s="10"/>
      <c r="C76" s="10"/>
    </row>
    <row r="77" spans="1:3" ht="14.25" customHeight="1">
      <c r="A77" s="10"/>
      <c r="B77" s="10"/>
      <c r="C77" s="10"/>
    </row>
    <row r="78" spans="1:3" ht="14.25" customHeight="1">
      <c r="A78" s="10"/>
      <c r="B78" s="10"/>
      <c r="C78" s="10"/>
    </row>
    <row r="79" spans="1:3" ht="21.75" customHeight="1">
      <c r="A79" s="10"/>
      <c r="B79" s="55"/>
      <c r="C79" s="10"/>
    </row>
    <row r="80" spans="1:3" ht="15.75" customHeight="1">
      <c r="A80" s="10"/>
      <c r="B80" s="37"/>
      <c r="C80" s="10"/>
    </row>
    <row r="81" spans="1:3" ht="15.75" customHeight="1">
      <c r="A81" s="10"/>
      <c r="B81" s="37"/>
      <c r="C81" s="10"/>
    </row>
    <row r="82" spans="1:3" ht="14.25" customHeight="1">
      <c r="A82" s="10"/>
      <c r="B82" s="37"/>
      <c r="C82" s="10"/>
    </row>
    <row r="83" spans="1:3" ht="14.25" customHeight="1">
      <c r="A83" s="10"/>
      <c r="B83" s="10"/>
      <c r="C83" s="10"/>
    </row>
    <row r="84" spans="1:5" s="7" customFormat="1" ht="14.25" customHeight="1">
      <c r="A84" s="13"/>
      <c r="B84" s="14"/>
      <c r="C84" s="14"/>
      <c r="D84" s="14"/>
      <c r="E84" s="47"/>
    </row>
    <row r="86" spans="5:9" ht="12.75">
      <c r="E86" s="47"/>
      <c r="H86" s="7"/>
      <c r="I86" s="7"/>
    </row>
    <row r="87" spans="5:9" ht="12.75">
      <c r="E87" s="47"/>
      <c r="H87" s="7"/>
      <c r="I87" s="7"/>
    </row>
    <row r="88" spans="5:9" ht="12.75">
      <c r="E88" s="47"/>
      <c r="H88" s="7"/>
      <c r="I88" s="7"/>
    </row>
    <row r="89" spans="5:9" ht="12.75">
      <c r="E89" s="47"/>
      <c r="H89" s="7"/>
      <c r="I89" s="7"/>
    </row>
    <row r="90" spans="5:9" ht="12.75">
      <c r="E90" s="47"/>
      <c r="H90" s="7"/>
      <c r="I90" s="7"/>
    </row>
    <row r="91" spans="5:9" ht="12.75">
      <c r="E91" s="47"/>
      <c r="H91" s="7"/>
      <c r="I91" s="7"/>
    </row>
    <row r="92" spans="5:9" ht="12.75">
      <c r="E92" s="50"/>
      <c r="H92" s="7"/>
      <c r="I92" s="7"/>
    </row>
    <row r="93" spans="5:9" ht="12.75">
      <c r="E93" s="50"/>
      <c r="H93" s="7"/>
      <c r="I93" s="7"/>
    </row>
    <row r="94" spans="5:9" ht="12.75">
      <c r="E94" s="50"/>
      <c r="H94" s="7"/>
      <c r="I94" s="7"/>
    </row>
    <row r="95" spans="5:9" ht="12.75">
      <c r="E95" s="50"/>
      <c r="H95" s="7"/>
      <c r="I95" s="7"/>
    </row>
    <row r="96" spans="5:9" ht="12.75">
      <c r="E96" s="50"/>
      <c r="H96" s="7"/>
      <c r="I96" s="7"/>
    </row>
    <row r="97" spans="5:9" ht="12.75">
      <c r="E97" s="50"/>
      <c r="H97" s="7"/>
      <c r="I97" s="7"/>
    </row>
    <row r="98" spans="5:9" ht="12.75">
      <c r="E98" s="50"/>
      <c r="H98" s="7"/>
      <c r="I98" s="7"/>
    </row>
    <row r="99" spans="5:9" ht="12.75">
      <c r="E99" s="50"/>
      <c r="H99" s="7"/>
      <c r="I99" s="7"/>
    </row>
    <row r="100" spans="5:9" ht="12.75">
      <c r="E100" s="50"/>
      <c r="H100" s="7"/>
      <c r="I100" s="7"/>
    </row>
    <row r="101" spans="5:9" ht="12.75">
      <c r="E101" s="50"/>
      <c r="H101" s="7"/>
      <c r="I101" s="7"/>
    </row>
    <row r="102" spans="5:9" ht="12.75">
      <c r="E102" s="50"/>
      <c r="H102" s="7"/>
      <c r="I102" s="7"/>
    </row>
    <row r="103" spans="5:9" ht="12.75">
      <c r="E103" s="50"/>
      <c r="H103" s="7"/>
      <c r="I103" s="7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47"/>
    </row>
  </sheetData>
  <sheetProtection/>
  <mergeCells count="10">
    <mergeCell ref="B40:C40"/>
    <mergeCell ref="B44:D44"/>
    <mergeCell ref="E44:G44"/>
    <mergeCell ref="A3:G3"/>
    <mergeCell ref="C9:G9"/>
    <mergeCell ref="B24:C25"/>
    <mergeCell ref="A11:G11"/>
    <mergeCell ref="B6:G6"/>
    <mergeCell ref="B7:G7"/>
    <mergeCell ref="C12:H1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4.7109375" style="0" customWidth="1"/>
    <col min="2" max="2" width="27.8515625" style="0" customWidth="1"/>
    <col min="3" max="3" width="12.140625" style="0" customWidth="1"/>
    <col min="4" max="4" width="14.28125" style="0" customWidth="1"/>
    <col min="5" max="5" width="13.7109375" style="0" bestFit="1" customWidth="1"/>
    <col min="6" max="6" width="10.140625" style="0" bestFit="1" customWidth="1"/>
  </cols>
  <sheetData>
    <row r="1" ht="13.5" thickBot="1"/>
    <row r="2" spans="1:4" ht="12.75">
      <c r="A2" s="24"/>
      <c r="B2" s="77" t="s">
        <v>69</v>
      </c>
      <c r="C2" s="79"/>
      <c r="D2" s="78" t="s">
        <v>52</v>
      </c>
    </row>
    <row r="3" spans="1:4" ht="12.75">
      <c r="A3" s="25" t="s">
        <v>65</v>
      </c>
      <c r="B3" s="26">
        <f>'[5]Base data'!$K$7</f>
        <v>16503986733.1</v>
      </c>
      <c r="C3" s="65">
        <v>480.79</v>
      </c>
      <c r="D3" s="27">
        <f>B3/C3</f>
        <v>34326809.486678176</v>
      </c>
    </row>
    <row r="4" spans="1:4" ht="12.75">
      <c r="A4" s="25">
        <v>1022</v>
      </c>
      <c r="B4" s="26"/>
      <c r="C4" s="65">
        <v>480.79</v>
      </c>
      <c r="D4" s="27">
        <v>0</v>
      </c>
    </row>
    <row r="5" spans="1:4" ht="12.75">
      <c r="A5" s="25" t="s">
        <v>72</v>
      </c>
      <c r="B5" s="26"/>
      <c r="C5" s="65">
        <v>480.79</v>
      </c>
      <c r="D5" s="27">
        <f>B5/C5</f>
        <v>0</v>
      </c>
    </row>
    <row r="6" spans="1:4" ht="12.75">
      <c r="A6" s="25" t="s">
        <v>73</v>
      </c>
      <c r="B6" s="26">
        <v>0</v>
      </c>
      <c r="C6" s="65">
        <v>480.79</v>
      </c>
      <c r="D6" s="27">
        <f>B6/C6</f>
        <v>0</v>
      </c>
    </row>
    <row r="7" spans="1:4" ht="12.75">
      <c r="A7" s="25" t="s">
        <v>66</v>
      </c>
      <c r="B7" s="26">
        <v>0</v>
      </c>
      <c r="C7" s="65">
        <v>480.79</v>
      </c>
      <c r="D7" s="27">
        <f>B7/C7</f>
        <v>0</v>
      </c>
    </row>
    <row r="8" spans="1:4" ht="12.75">
      <c r="A8" s="25">
        <v>2632</v>
      </c>
      <c r="B8" s="26"/>
      <c r="C8" s="65">
        <v>480.79</v>
      </c>
      <c r="D8" s="27">
        <f>B8/C8</f>
        <v>0</v>
      </c>
    </row>
    <row r="9" spans="1:4" ht="13.5" thickBot="1">
      <c r="A9" s="28">
        <v>2636</v>
      </c>
      <c r="B9" s="29"/>
      <c r="C9" s="65">
        <v>480.79</v>
      </c>
      <c r="D9" s="30"/>
    </row>
    <row r="10" spans="1:4" ht="13.5" thickBot="1">
      <c r="A10" s="31" t="s">
        <v>67</v>
      </c>
      <c r="B10" s="29"/>
      <c r="C10" s="81">
        <v>480.79</v>
      </c>
      <c r="D10" s="30">
        <f>SUM(D3:D9)</f>
        <v>34326809.486678176</v>
      </c>
    </row>
    <row r="11" spans="1:4" ht="12.75">
      <c r="A11" s="32"/>
      <c r="B11" s="32"/>
      <c r="C11" s="32"/>
      <c r="D11" s="33">
        <f>D10-D7</f>
        <v>34326809.486678176</v>
      </c>
    </row>
    <row r="12" spans="1:4" ht="12.75">
      <c r="A12" s="1"/>
      <c r="B12" s="2"/>
      <c r="C12" s="3"/>
      <c r="D1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4.421875" style="0" customWidth="1"/>
    <col min="2" max="2" width="43.421875" style="42" customWidth="1"/>
    <col min="3" max="3" width="15.00390625" style="56" customWidth="1"/>
    <col min="4" max="4" width="6.140625" style="64" customWidth="1"/>
    <col min="5" max="5" width="17.421875" style="0" customWidth="1"/>
    <col min="6" max="6" width="13.8515625" style="0" customWidth="1"/>
    <col min="7" max="7" width="18.421875" style="0" customWidth="1"/>
    <col min="8" max="8" width="9.7109375" style="0" customWidth="1"/>
  </cols>
  <sheetData>
    <row r="1" spans="1:7" ht="12.75" customHeight="1">
      <c r="A1" s="84"/>
      <c r="B1" s="84"/>
      <c r="C1" s="85" t="s">
        <v>20</v>
      </c>
      <c r="D1" s="84"/>
      <c r="E1" s="86"/>
      <c r="F1" s="84"/>
      <c r="G1" s="3"/>
    </row>
    <row r="2" spans="1:7" ht="12.75" customHeight="1">
      <c r="A2" s="84"/>
      <c r="B2" s="84"/>
      <c r="C2" s="87" t="s">
        <v>24</v>
      </c>
      <c r="D2" s="84"/>
      <c r="E2" s="86"/>
      <c r="F2" s="84"/>
      <c r="G2" s="3"/>
    </row>
    <row r="3" spans="1:7" ht="12.75" customHeight="1">
      <c r="A3" s="84"/>
      <c r="B3" s="71" t="s">
        <v>21</v>
      </c>
      <c r="C3" s="88">
        <v>42460</v>
      </c>
      <c r="D3" s="72" t="s">
        <v>22</v>
      </c>
      <c r="E3" s="86"/>
      <c r="F3" s="84"/>
      <c r="G3" s="3"/>
    </row>
    <row r="4" spans="1:7" ht="12.75" customHeight="1">
      <c r="A4" s="84"/>
      <c r="B4" s="84"/>
      <c r="C4" s="89"/>
      <c r="D4" s="84"/>
      <c r="E4" s="86"/>
      <c r="F4" s="84"/>
      <c r="G4" s="3"/>
    </row>
    <row r="5" spans="1:7" ht="12.75" customHeight="1">
      <c r="A5" s="84" t="s">
        <v>6</v>
      </c>
      <c r="B5" s="84"/>
      <c r="C5" s="90"/>
      <c r="D5" s="84"/>
      <c r="E5" s="91" t="s">
        <v>23</v>
      </c>
      <c r="F5" s="92">
        <v>1</v>
      </c>
      <c r="G5" s="3"/>
    </row>
    <row r="6" spans="1:7" ht="12.75" customHeight="1">
      <c r="A6" s="93"/>
      <c r="B6" s="93"/>
      <c r="C6" s="93"/>
      <c r="D6" s="93"/>
      <c r="E6" s="93"/>
      <c r="F6" s="93"/>
      <c r="G6" s="3"/>
    </row>
    <row r="7" spans="1:7" ht="12.75" customHeight="1">
      <c r="A7" s="94" t="s">
        <v>0</v>
      </c>
      <c r="B7" s="95" t="s">
        <v>1</v>
      </c>
      <c r="C7" s="96"/>
      <c r="D7" s="97"/>
      <c r="E7" s="98">
        <f>1626310910.00395+E23+E24</f>
        <v>1626332949.886009</v>
      </c>
      <c r="F7" s="99" t="s">
        <v>18</v>
      </c>
      <c r="G7" s="70"/>
    </row>
    <row r="8" spans="1:7" ht="12.75" customHeight="1">
      <c r="A8" s="95"/>
      <c r="B8" s="95" t="s">
        <v>7</v>
      </c>
      <c r="C8" s="96"/>
      <c r="D8" s="97"/>
      <c r="E8" s="98"/>
      <c r="F8" s="99"/>
      <c r="G8" s="3"/>
    </row>
    <row r="9" spans="1:7" ht="12.75" customHeight="1">
      <c r="A9" s="95"/>
      <c r="B9" s="95" t="s">
        <v>2</v>
      </c>
      <c r="C9" s="96"/>
      <c r="D9" s="97"/>
      <c r="E9" s="98"/>
      <c r="F9" s="99"/>
      <c r="G9" s="3"/>
    </row>
    <row r="10" spans="1:7" ht="12.75" customHeight="1">
      <c r="A10" s="95"/>
      <c r="B10" s="95" t="s">
        <v>3</v>
      </c>
      <c r="C10" s="96"/>
      <c r="D10" s="100"/>
      <c r="E10" s="98">
        <f>1626256620.40225+E23+E24</f>
        <v>1626278660.284309</v>
      </c>
      <c r="F10" s="99" t="s">
        <v>18</v>
      </c>
      <c r="G10" s="3"/>
    </row>
    <row r="11" spans="1:7" ht="12.75" customHeight="1">
      <c r="A11" s="95"/>
      <c r="B11" s="95" t="s">
        <v>8</v>
      </c>
      <c r="C11" s="96"/>
      <c r="D11" s="100"/>
      <c r="E11" s="98"/>
      <c r="F11" s="99"/>
      <c r="G11" s="70"/>
    </row>
    <row r="12" spans="1:7" ht="12.75" customHeight="1">
      <c r="A12" s="95"/>
      <c r="B12" s="95" t="s">
        <v>4</v>
      </c>
      <c r="C12" s="96">
        <v>0</v>
      </c>
      <c r="D12" s="100" t="s">
        <v>17</v>
      </c>
      <c r="E12" s="98">
        <v>0</v>
      </c>
      <c r="F12" s="99" t="s">
        <v>18</v>
      </c>
      <c r="G12" s="70"/>
    </row>
    <row r="13" spans="1:7" ht="12.75" customHeight="1">
      <c r="A13" s="95"/>
      <c r="B13" s="95" t="s">
        <v>5</v>
      </c>
      <c r="C13" s="96">
        <v>9909525.5</v>
      </c>
      <c r="D13" s="100" t="s">
        <v>19</v>
      </c>
      <c r="E13" s="98">
        <v>13938754.7122444</v>
      </c>
      <c r="F13" s="99" t="s">
        <v>18</v>
      </c>
      <c r="G13" s="70"/>
    </row>
    <row r="14" spans="1:7" ht="12.75" customHeight="1">
      <c r="A14" s="95"/>
      <c r="B14" s="95" t="s">
        <v>9</v>
      </c>
      <c r="C14" s="96"/>
      <c r="D14" s="100" t="s">
        <v>19</v>
      </c>
      <c r="E14" s="98"/>
      <c r="F14" s="99" t="s">
        <v>18</v>
      </c>
      <c r="G14" s="3"/>
    </row>
    <row r="15" spans="1:7" ht="12.75" customHeight="1">
      <c r="A15" s="95"/>
      <c r="B15" s="95" t="s">
        <v>10</v>
      </c>
      <c r="C15" s="96"/>
      <c r="D15" s="100"/>
      <c r="E15" s="98">
        <f>E7-Sheet5!D11</f>
        <v>1592006140.3993309</v>
      </c>
      <c r="F15" s="99" t="s">
        <v>18</v>
      </c>
      <c r="G15" s="3"/>
    </row>
    <row r="16" spans="1:7" ht="12.75" customHeight="1">
      <c r="A16" s="94" t="s">
        <v>11</v>
      </c>
      <c r="B16" s="95" t="s">
        <v>12</v>
      </c>
      <c r="C16" s="96"/>
      <c r="D16" s="100"/>
      <c r="E16" s="101">
        <v>613876925.248237</v>
      </c>
      <c r="F16" s="99" t="s">
        <v>18</v>
      </c>
      <c r="G16" s="3"/>
    </row>
    <row r="17" spans="1:7" ht="12.75" customHeight="1">
      <c r="A17" s="95"/>
      <c r="B17" s="95" t="s">
        <v>13</v>
      </c>
      <c r="C17" s="96"/>
      <c r="D17" s="100"/>
      <c r="E17" s="98"/>
      <c r="F17" s="99"/>
      <c r="G17" s="3"/>
    </row>
    <row r="18" spans="1:7" ht="12.75" customHeight="1">
      <c r="A18" s="95"/>
      <c r="B18" s="95" t="s">
        <v>14</v>
      </c>
      <c r="C18" s="96"/>
      <c r="D18" s="100"/>
      <c r="E18" s="98">
        <v>613876925.248237</v>
      </c>
      <c r="F18" s="99" t="s">
        <v>18</v>
      </c>
      <c r="G18" s="3"/>
    </row>
    <row r="19" spans="1:7" ht="12.75" customHeight="1">
      <c r="A19" s="94" t="s">
        <v>15</v>
      </c>
      <c r="B19" s="95" t="s">
        <v>85</v>
      </c>
      <c r="C19" s="96"/>
      <c r="D19" s="100"/>
      <c r="E19" s="101">
        <f>1012433984.75571+E23+E24</f>
        <v>1012456024.6377689</v>
      </c>
      <c r="F19" s="74" t="s">
        <v>64</v>
      </c>
      <c r="G19" s="70">
        <f>E7-E16</f>
        <v>1012456024.637772</v>
      </c>
    </row>
    <row r="20" spans="1:7" ht="12.75" customHeight="1">
      <c r="A20" s="95"/>
      <c r="B20" s="95" t="s">
        <v>86</v>
      </c>
      <c r="C20" s="96"/>
      <c r="D20" s="100"/>
      <c r="E20" s="98">
        <f>1012379695.15401+E23+E24</f>
        <v>1012401735.0360689</v>
      </c>
      <c r="F20" s="99" t="s">
        <v>18</v>
      </c>
      <c r="G20" s="70">
        <f>E10-E18</f>
        <v>1012401735.0360719</v>
      </c>
    </row>
    <row r="21" spans="1:7" ht="12.75" customHeight="1">
      <c r="A21" s="95"/>
      <c r="B21" s="95" t="s">
        <v>16</v>
      </c>
      <c r="C21" s="96"/>
      <c r="D21" s="100"/>
      <c r="E21" s="98">
        <v>54289.60169696808</v>
      </c>
      <c r="F21" s="99" t="s">
        <v>18</v>
      </c>
      <c r="G21" s="70">
        <f>G19-G20</f>
        <v>54289.60170006752</v>
      </c>
    </row>
    <row r="22" ht="12.75">
      <c r="B22" s="56"/>
    </row>
    <row r="23" spans="3:5" ht="12.75">
      <c r="C23" s="68" t="s">
        <v>79</v>
      </c>
      <c r="E23" s="69">
        <f>'[7]Sheet1'!$J$74</f>
        <v>21944.35011460571</v>
      </c>
    </row>
    <row r="24" spans="3:5" ht="12.75">
      <c r="C24" s="75" t="s">
        <v>87</v>
      </c>
      <c r="E24" s="69">
        <f>'[6]Security Holdings'!$S$44</f>
        <v>95.53194430138235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Structure of International Reserves of the Republic of Armenia</dc:title>
  <dc:subject/>
  <dc:creator>LEVON</dc:creator>
  <cp:keywords/>
  <dc:description/>
  <cp:lastModifiedBy>Administrator</cp:lastModifiedBy>
  <cp:lastPrinted>2016-05-04T10:27:40Z</cp:lastPrinted>
  <dcterms:created xsi:type="dcterms:W3CDTF">2002-03-07T07:27:28Z</dcterms:created>
  <dcterms:modified xsi:type="dcterms:W3CDTF">2016-05-24T13:05:59Z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cation Da">
    <vt:lpwstr>2016.03.31</vt:lpwstr>
  </property>
  <property fmtid="{D5CDD505-2E9C-101B-9397-08002B2CF9AE}" pid="4" name="Catego">
    <vt:lpwstr>11</vt:lpwstr>
  </property>
</Properties>
</file>